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tilisateur\hubiC\Documents\PARTENAIRE\DOMAINES-VILLAGE\"/>
    </mc:Choice>
  </mc:AlternateContent>
  <xr:revisionPtr revIDLastSave="0" documentId="8_{BE554E92-CBE6-43C5-AD73-3763168C7A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R153" i="1"/>
  <c r="I153" i="1"/>
  <c r="F153" i="1"/>
  <c r="R152" i="1"/>
  <c r="I152" i="1"/>
  <c r="F152" i="1"/>
  <c r="R151" i="1"/>
  <c r="I151" i="1"/>
  <c r="F151" i="1"/>
  <c r="I150" i="1"/>
  <c r="F150" i="1"/>
  <c r="R149" i="1"/>
  <c r="I149" i="1"/>
  <c r="F149" i="1"/>
  <c r="R148" i="1"/>
  <c r="I148" i="1"/>
  <c r="F148" i="1"/>
  <c r="R147" i="1"/>
  <c r="I147" i="1"/>
  <c r="F147" i="1"/>
  <c r="I146" i="1"/>
  <c r="F146" i="1"/>
  <c r="R145" i="1"/>
  <c r="R144" i="1"/>
  <c r="I144" i="1"/>
  <c r="F144" i="1"/>
  <c r="R143" i="1"/>
  <c r="I143" i="1"/>
  <c r="F143" i="1"/>
  <c r="R142" i="1"/>
  <c r="I142" i="1"/>
  <c r="F142" i="1"/>
  <c r="R141" i="1"/>
  <c r="I141" i="1"/>
  <c r="F141" i="1"/>
  <c r="R140" i="1"/>
  <c r="R139" i="1"/>
  <c r="I139" i="1"/>
  <c r="F139" i="1"/>
  <c r="R138" i="1"/>
  <c r="I138" i="1"/>
  <c r="F138" i="1"/>
  <c r="R137" i="1"/>
  <c r="I137" i="1"/>
  <c r="F137" i="1"/>
  <c r="R135" i="1"/>
  <c r="I135" i="1"/>
  <c r="F135" i="1"/>
  <c r="R134" i="1"/>
  <c r="I134" i="1"/>
  <c r="F134" i="1"/>
  <c r="R133" i="1"/>
  <c r="I133" i="1"/>
  <c r="F133" i="1"/>
  <c r="R132" i="1"/>
  <c r="I131" i="1"/>
  <c r="F131" i="1"/>
  <c r="R130" i="1"/>
  <c r="I130" i="1"/>
  <c r="F130" i="1"/>
  <c r="R129" i="1"/>
  <c r="I129" i="1"/>
  <c r="F129" i="1"/>
  <c r="R128" i="1"/>
  <c r="I128" i="1"/>
  <c r="F128" i="1"/>
  <c r="R127" i="1"/>
  <c r="I127" i="1"/>
  <c r="F127" i="1"/>
  <c r="I126" i="1"/>
  <c r="F126" i="1"/>
  <c r="R125" i="1"/>
  <c r="I125" i="1"/>
  <c r="F125" i="1"/>
  <c r="R124" i="1"/>
  <c r="I124" i="1"/>
  <c r="F124" i="1"/>
  <c r="R123" i="1"/>
  <c r="I123" i="1"/>
  <c r="F123" i="1"/>
  <c r="R122" i="1"/>
  <c r="I122" i="1"/>
  <c r="F122" i="1"/>
  <c r="R121" i="1"/>
  <c r="I120" i="1"/>
  <c r="F120" i="1"/>
  <c r="R119" i="1"/>
  <c r="I119" i="1"/>
  <c r="F119" i="1"/>
  <c r="R118" i="1"/>
  <c r="I118" i="1"/>
  <c r="F118" i="1"/>
  <c r="R117" i="1"/>
  <c r="I117" i="1"/>
  <c r="F117" i="1"/>
  <c r="R116" i="1"/>
  <c r="I115" i="1"/>
  <c r="F115" i="1"/>
  <c r="R114" i="1"/>
  <c r="I114" i="1"/>
  <c r="F114" i="1"/>
  <c r="R113" i="1"/>
  <c r="I113" i="1"/>
  <c r="F113" i="1"/>
  <c r="R112" i="1"/>
  <c r="R111" i="1"/>
  <c r="I111" i="1"/>
  <c r="F111" i="1"/>
  <c r="R110" i="1"/>
  <c r="I110" i="1"/>
  <c r="F110" i="1"/>
  <c r="R108" i="1"/>
  <c r="I108" i="1"/>
  <c r="R107" i="1"/>
  <c r="I107" i="1"/>
  <c r="R106" i="1"/>
  <c r="I106" i="1"/>
  <c r="R105" i="1"/>
  <c r="R104" i="1"/>
  <c r="I104" i="1"/>
  <c r="F104" i="1"/>
  <c r="R103" i="1"/>
  <c r="I103" i="1"/>
  <c r="F103" i="1"/>
  <c r="R102" i="1"/>
  <c r="I102" i="1"/>
  <c r="F102" i="1"/>
  <c r="R101" i="1"/>
  <c r="I101" i="1"/>
  <c r="F101" i="1"/>
  <c r="R100" i="1"/>
  <c r="R99" i="1"/>
  <c r="I99" i="1"/>
  <c r="I98" i="1"/>
  <c r="R97" i="1"/>
  <c r="I97" i="1"/>
  <c r="R96" i="1"/>
  <c r="R95" i="1"/>
  <c r="I95" i="1"/>
  <c r="F95" i="1"/>
  <c r="R94" i="1"/>
  <c r="I94" i="1"/>
  <c r="F94" i="1"/>
  <c r="R93" i="1"/>
  <c r="I93" i="1"/>
  <c r="F93" i="1"/>
  <c r="R92" i="1"/>
  <c r="I92" i="1"/>
  <c r="F92" i="1"/>
  <c r="R91" i="1"/>
  <c r="R90" i="1"/>
  <c r="I90" i="1"/>
  <c r="F90" i="1"/>
  <c r="I89" i="1"/>
  <c r="F89" i="1"/>
  <c r="R88" i="1"/>
  <c r="I88" i="1"/>
  <c r="F88" i="1"/>
  <c r="R87" i="1"/>
  <c r="I87" i="1"/>
  <c r="F87" i="1"/>
  <c r="R86" i="1"/>
  <c r="I86" i="1"/>
  <c r="F86" i="1"/>
  <c r="I85" i="1"/>
  <c r="F85" i="1"/>
  <c r="R84" i="1"/>
  <c r="I84" i="1"/>
  <c r="F84" i="1"/>
  <c r="R83" i="1"/>
  <c r="I83" i="1"/>
  <c r="F83" i="1"/>
  <c r="R82" i="1"/>
  <c r="I82" i="1"/>
  <c r="F82" i="1"/>
  <c r="R78" i="1"/>
  <c r="R77" i="1"/>
  <c r="I77" i="1"/>
  <c r="F77" i="1"/>
  <c r="R76" i="1"/>
  <c r="I76" i="1"/>
  <c r="F76" i="1"/>
  <c r="R75" i="1"/>
  <c r="I75" i="1"/>
  <c r="F75" i="1"/>
  <c r="R74" i="1"/>
  <c r="I74" i="1"/>
  <c r="F74" i="1"/>
  <c r="R73" i="1"/>
  <c r="I73" i="1"/>
  <c r="F73" i="1"/>
  <c r="I72" i="1"/>
  <c r="F72" i="1"/>
  <c r="R71" i="1"/>
  <c r="R70" i="1"/>
  <c r="R69" i="1"/>
  <c r="R68" i="1"/>
  <c r="I67" i="1"/>
  <c r="G67" i="1"/>
  <c r="R66" i="1"/>
  <c r="R65" i="1"/>
  <c r="I65" i="1"/>
  <c r="G65" i="1"/>
  <c r="R64" i="1"/>
  <c r="R63" i="1"/>
  <c r="I63" i="1"/>
  <c r="G63" i="1"/>
  <c r="R62" i="1"/>
  <c r="R61" i="1"/>
  <c r="I61" i="1"/>
  <c r="G61" i="1"/>
  <c r="R59" i="1"/>
  <c r="I59" i="1"/>
  <c r="G59" i="1"/>
  <c r="R58" i="1"/>
  <c r="R57" i="1"/>
  <c r="I57" i="1"/>
  <c r="G57" i="1"/>
  <c r="R56" i="1"/>
  <c r="R55" i="1"/>
  <c r="I55" i="1"/>
  <c r="G55" i="1"/>
  <c r="R53" i="1"/>
  <c r="I53" i="1"/>
  <c r="G53" i="1"/>
  <c r="R52" i="1"/>
  <c r="R51" i="1"/>
  <c r="I51" i="1"/>
  <c r="G51" i="1"/>
  <c r="R50" i="1"/>
  <c r="R49" i="1"/>
  <c r="I49" i="1"/>
  <c r="G49" i="1"/>
  <c r="R47" i="1"/>
  <c r="I47" i="1"/>
  <c r="G47" i="1"/>
  <c r="R46" i="1"/>
  <c r="R45" i="1"/>
  <c r="R44" i="1"/>
  <c r="I44" i="1"/>
  <c r="G44" i="1"/>
  <c r="I43" i="1"/>
  <c r="G43" i="1"/>
  <c r="R42" i="1"/>
  <c r="I42" i="1"/>
  <c r="G42" i="1"/>
  <c r="R41" i="1"/>
  <c r="I41" i="1"/>
  <c r="G41" i="1"/>
  <c r="R40" i="1"/>
  <c r="I40" i="1"/>
  <c r="G40" i="1"/>
  <c r="R39" i="1"/>
  <c r="I39" i="1"/>
  <c r="G39" i="1"/>
  <c r="R38" i="1"/>
  <c r="R37" i="1"/>
  <c r="R35" i="1"/>
  <c r="R34" i="1"/>
  <c r="I34" i="1"/>
  <c r="R33" i="1"/>
  <c r="R30" i="1"/>
  <c r="R29" i="1"/>
  <c r="R28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154" i="1" l="1"/>
</calcChain>
</file>

<file path=xl/sharedStrings.xml><?xml version="1.0" encoding="utf-8"?>
<sst xmlns="http://schemas.openxmlformats.org/spreadsheetml/2006/main" count="725" uniqueCount="304">
  <si>
    <t>Code Art</t>
  </si>
  <si>
    <t>APPELLATION</t>
  </si>
  <si>
    <t>COUL.</t>
  </si>
  <si>
    <t>MILL.</t>
  </si>
  <si>
    <t>Prix vente Particulier</t>
  </si>
  <si>
    <t>Prix vente C.G.</t>
  </si>
  <si>
    <t>Nbre de cartons</t>
  </si>
  <si>
    <t>TOTAL</t>
  </si>
  <si>
    <t>MAISON COLIN SEGUIN</t>
  </si>
  <si>
    <t xml:space="preserve">AOP SAINT-VERAN Terroir </t>
  </si>
  <si>
    <t>Blanc</t>
  </si>
  <si>
    <t xml:space="preserve">AOP BOURGOGNE ALIGOTE Tradition </t>
  </si>
  <si>
    <t xml:space="preserve">AOP BOUZERON Terroir </t>
  </si>
  <si>
    <t>19-20</t>
  </si>
  <si>
    <t xml:space="preserve">AOP SAINT-BRIS Terroir </t>
  </si>
  <si>
    <t xml:space="preserve">VDF LE TEMERAIRE CHARDONNAY Excellence </t>
  </si>
  <si>
    <t xml:space="preserve">AOP HAUTES-COTES-DE-BEAUNE Tradition </t>
  </si>
  <si>
    <t xml:space="preserve">AOP MERCUREY Excellence </t>
  </si>
  <si>
    <t xml:space="preserve">AOP RULLY Excellence </t>
  </si>
  <si>
    <t xml:space="preserve">AOP CHABLIS 1er Cru Vau de Vey Excellence </t>
  </si>
  <si>
    <t xml:space="preserve">AOP MONTAGNY Excellence </t>
  </si>
  <si>
    <t>AOP MACON-BRAY Excellence</t>
  </si>
  <si>
    <t>Rouge</t>
  </si>
  <si>
    <t>AOP COTEAUX BOURGUIGNONS Tradition</t>
  </si>
  <si>
    <t>Rosé</t>
  </si>
  <si>
    <t>AOP MERCUREY L'Audacieux Excellence</t>
  </si>
  <si>
    <t>AOP BEAUNE Excellence</t>
  </si>
  <si>
    <t xml:space="preserve">AOP SAINT-AUBIN Tradition </t>
  </si>
  <si>
    <t>18-20</t>
  </si>
  <si>
    <t>AOP SANTENAY 1er Cru Beauregard Excellence</t>
  </si>
  <si>
    <t>AOP COTES-DE-BROUILLY Excellence</t>
  </si>
  <si>
    <t xml:space="preserve">AOP MACON Tradition </t>
  </si>
  <si>
    <t>AOP MORGON Côte de Py Excellence</t>
  </si>
  <si>
    <t>17-20</t>
  </si>
  <si>
    <t>NOM DU REGROUPEUR</t>
  </si>
  <si>
    <t>N° CLIENT</t>
  </si>
  <si>
    <t>LIEU DE LIVRAISON</t>
  </si>
  <si>
    <t>AOP MOULIN-A-VENT Excellence</t>
  </si>
  <si>
    <t>18-19</t>
  </si>
  <si>
    <t>AOP MOULIN-A-VENT Tradition</t>
  </si>
  <si>
    <t>14-19</t>
  </si>
  <si>
    <t>VOS INFORMATIONS - NOM, PRÉNOM</t>
  </si>
  <si>
    <t>TEL. (PORTABLE)</t>
  </si>
  <si>
    <t>ADRESSE MAIL</t>
  </si>
  <si>
    <t>AOP SAINT-AMOUR Excellence</t>
  </si>
  <si>
    <t>AOP JULIENAS Les Impatientes Excellence</t>
  </si>
  <si>
    <t>MAISON COLIN SEGUIN COLLECTION</t>
  </si>
  <si>
    <t>P.P.</t>
  </si>
  <si>
    <t>C.G.</t>
  </si>
  <si>
    <t>Nb cartons</t>
  </si>
  <si>
    <t>VDF COFFRET COLLECTION Les Archanges</t>
  </si>
  <si>
    <t>Blanc-Rouge</t>
  </si>
  <si>
    <t>AOP BEAUNE 1er Cru (Vendu en carton de 3 bouteilles)</t>
  </si>
  <si>
    <t>AOP CHAMBOLLE-MUSIGNY (Vendu en carton de 3 bouteilles)</t>
  </si>
  <si>
    <t>Nbre de Lots</t>
  </si>
  <si>
    <t>AOP CORTON Grand Cru (Vendu en carton de 3 bouteilles)</t>
  </si>
  <si>
    <t>16-19</t>
  </si>
  <si>
    <t>LA COMBE AUX BŒUFS</t>
  </si>
  <si>
    <t>OFFRE 1=3</t>
  </si>
  <si>
    <t>Prix du Lot</t>
  </si>
  <si>
    <t>VDF RANG DES FOSSILES CHARDONNAY</t>
  </si>
  <si>
    <t>AOP GRIGNAN-LES-ADHEMAR - Villa D'Erg</t>
  </si>
  <si>
    <t>AOP GIVRY</t>
  </si>
  <si>
    <t>AOP CORBIERES L'Aquilon - Oratoire des Quatre Vents</t>
  </si>
  <si>
    <t>AOP MERCUREY 1er Cru Clos des Montaigus</t>
  </si>
  <si>
    <t>VDF TERTIO SYRAH - Héritage Cavare</t>
  </si>
  <si>
    <t>PARIS L'HOSPITALIER</t>
  </si>
  <si>
    <t xml:space="preserve">VDF LES TROIS CROIX </t>
  </si>
  <si>
    <t xml:space="preserve">OFFRE 1=2 </t>
  </si>
  <si>
    <t>Nb Lots</t>
  </si>
  <si>
    <t>VDF LE CUL AU LOUP PINOT NOIR</t>
  </si>
  <si>
    <t>VDF LES GALENES PINOT NOIR - La combe aux bœufs</t>
  </si>
  <si>
    <t>AOP MARANGES</t>
  </si>
  <si>
    <t>17-18-20</t>
  </si>
  <si>
    <t>VDF L'OUVREE PINOT NOIR - Mathieu Hugonnot</t>
  </si>
  <si>
    <t>AOP SAINT-ROMAIN</t>
  </si>
  <si>
    <t>VDF LES MUSARDIERES CHARDONNAY - Val des Musardières</t>
  </si>
  <si>
    <t>AOP SANTENAY Les Cornieres</t>
  </si>
  <si>
    <t>VDF MALBEC - Pavillon la Croix Monsognac</t>
  </si>
  <si>
    <t>AOP MARANGES 1er Cru</t>
  </si>
  <si>
    <t>AOC BORDEAUX - Château Tayat</t>
  </si>
  <si>
    <t>MATHIEU HUGONNOT</t>
  </si>
  <si>
    <t>AOP SAINT-NICOLAS-DE-BOURGUEIL - La croix pie chaux</t>
  </si>
  <si>
    <t>AOC ALOXE-CORTON</t>
  </si>
  <si>
    <t>AOC SAVIGNY-LES-BEAUNE 1er Cru</t>
  </si>
  <si>
    <t>OFFRE EN LOT 1 &amp; 1</t>
  </si>
  <si>
    <t>Prix de la btle</t>
  </si>
  <si>
    <t>AOC BEAUNE 1er Cru</t>
  </si>
  <si>
    <t>AOP MACON VILLAGE Tradition - Maison Colin Seguin</t>
  </si>
  <si>
    <t>14-15</t>
  </si>
  <si>
    <t>AOC POMMARD</t>
  </si>
  <si>
    <t>VDF PHILIPPE AUGUSTE CHARDONNAY Terroir - Maison Colin Seguin</t>
  </si>
  <si>
    <t>VAL DES MUSARDIERES</t>
  </si>
  <si>
    <t>AOP FLEURIE Tradition - Maison Colin Seguin</t>
  </si>
  <si>
    <t>VDF LES MUSARDIERES PINOT NOIR</t>
  </si>
  <si>
    <t>AOP COTEAUX BOURGUIGNONS Tradition - Maison Colin Seguin</t>
  </si>
  <si>
    <t>14-16</t>
  </si>
  <si>
    <t>AOC MONTHELIE 1er Cru Les Meix</t>
  </si>
  <si>
    <t>AOP MORGON Tradition - Maison Colin Seguin</t>
  </si>
  <si>
    <t>AOC MONTHELIE</t>
  </si>
  <si>
    <t>VDF LE TEMERAIRE PINOT NOIR Excellence - Maison Colin Seguin</t>
  </si>
  <si>
    <t>16-18</t>
  </si>
  <si>
    <t>AOC MEURSAULT</t>
  </si>
  <si>
    <t>AOP HAUTES-COTES-DE-BEAUNE - Paris Hospitalier</t>
  </si>
  <si>
    <t>AOC CHASSAGNE-MONTRACHET 1er Cru Morgeot</t>
  </si>
  <si>
    <t>VDF LES TROIS CROIX - Paris Hospitalier</t>
  </si>
  <si>
    <t>AOP RASTEAU - Héritage Cavare</t>
  </si>
  <si>
    <t>AOP POUILLY-FUISSE</t>
  </si>
  <si>
    <t>15-16-19</t>
  </si>
  <si>
    <t xml:space="preserve"> </t>
  </si>
  <si>
    <t>VDF LES GREGES - Les héritiers Albert Bernard</t>
  </si>
  <si>
    <t xml:space="preserve">AOP MACON-BRAY </t>
  </si>
  <si>
    <t>VDF VIOGNIER Le Temps du Grapillage - Villa d'Erg</t>
  </si>
  <si>
    <t>VDF PRIMUS - Héritage Cavare</t>
  </si>
  <si>
    <t>16-17-18-19</t>
  </si>
  <si>
    <t xml:space="preserve">VDF CHAZEAU </t>
  </si>
  <si>
    <t>AOC MINERVOIS L'Aouro - Oratoire des Quatre Vents</t>
  </si>
  <si>
    <t>VDF LES RENARDIERES</t>
  </si>
  <si>
    <t>VDF Le Zéphyr - Oratoire des Quatre Vents</t>
  </si>
  <si>
    <t>CHÂTEAU DE LACHASSAGNE</t>
  </si>
  <si>
    <t>AOC LISTRAC-MEDOC - Château Cantegric</t>
  </si>
  <si>
    <t>AOC CREMANT DE BOURGOGNE Blanc Brut</t>
  </si>
  <si>
    <t>AOC GRAVES - Château Baccus Cuvée Elsa</t>
  </si>
  <si>
    <t>AOC CREMANT DE BOURGOGNE Rosé Brut</t>
  </si>
  <si>
    <t xml:space="preserve">AOC FRONSAC Cuvée Vieux Laroque - La Croix Laroque </t>
  </si>
  <si>
    <t>AOC BOURGOGNE PINOT NOIR Clos du Château</t>
  </si>
  <si>
    <t>AOC COTES DE BOURG - Château Bouet La Pilote</t>
  </si>
  <si>
    <t>AOC BOURGOGNE CHARDONNAY Clos du Château</t>
  </si>
  <si>
    <t>VDF MALBEC - Le Couvent Sainte Luce</t>
  </si>
  <si>
    <t xml:space="preserve">AOC BOURGOGNE PINOT NOIR Clos du Château Prestige </t>
  </si>
  <si>
    <t>AOP LALANDE-DE-POMEROL - Château Mauleone</t>
  </si>
  <si>
    <t xml:space="preserve">AOC BOURGOGNE CHARDONNAY Clos du Château Prestige </t>
  </si>
  <si>
    <t>VDF MUSCAT - Michel Kurtz</t>
  </si>
  <si>
    <t>DIVINE SYBILLE LA SEPTENTRIONALE</t>
  </si>
  <si>
    <t>VDF PINOT BLANC - Michel Kurtz</t>
  </si>
  <si>
    <t>AOP SAINT-JOSEPH (Vendu en carton de 3 bouteilles)</t>
  </si>
  <si>
    <t>ECART* en %</t>
  </si>
  <si>
    <t>AOP HERMITAGE (Vendu en carton de 3 bouteilles)</t>
  </si>
  <si>
    <t>EFFERVESCENTS</t>
  </si>
  <si>
    <t xml:space="preserve">VDF SYRAH </t>
  </si>
  <si>
    <t xml:space="preserve">DOC PROSECCO Extra Dry - Terres Nardin </t>
  </si>
  <si>
    <t>PAS DES PHYLLADES</t>
  </si>
  <si>
    <t>VIN MOUSSEUX REINE DES LYS DOUX Maison Colin Seguin</t>
  </si>
  <si>
    <t>VDF VIOGNIER</t>
  </si>
  <si>
    <t>AOP CROZES-HERMITAGE</t>
  </si>
  <si>
    <t>AOP CHAMPAGNE Brut Suprême Charles Simon</t>
  </si>
  <si>
    <t>AOP CONDRIEU</t>
  </si>
  <si>
    <t>AOP CHAMPAGNE Brut  Rosé Charles Simon</t>
  </si>
  <si>
    <t>VDF SYRAH</t>
  </si>
  <si>
    <t>AOP CHAMPAGNE Blancs de Blancs Brut  Charles Simon</t>
  </si>
  <si>
    <t>AOP RASTEAU</t>
  </si>
  <si>
    <t>AOP GIGONDAS</t>
  </si>
  <si>
    <t>HÉRITAGE CAVARE</t>
  </si>
  <si>
    <t>PAVILLON LA CROIX MONSOGNAC</t>
  </si>
  <si>
    <t>AOP CHATEAUNEUF-DU-PAPE</t>
  </si>
  <si>
    <t>18-19-20</t>
  </si>
  <si>
    <t>VDF SAUVIGNON</t>
  </si>
  <si>
    <t>AOP COTES DU RHONE</t>
  </si>
  <si>
    <t>VDF MERLOT</t>
  </si>
  <si>
    <t>VDF MUSCAT A PETITS GRAINS</t>
  </si>
  <si>
    <t>VDF LES ESSENTIELLES</t>
  </si>
  <si>
    <t>VDF TERTIO VIOGNIER</t>
  </si>
  <si>
    <t>BORDEAUX BLANC</t>
  </si>
  <si>
    <t xml:space="preserve">VDF SECUNDUS </t>
  </si>
  <si>
    <t>AOC ENTRE-DEUX-MERS Cuvée Clémence Cheval Quancard</t>
  </si>
  <si>
    <t>AOP BEAUMES-DE-VENISE</t>
  </si>
  <si>
    <t>AOC BORDEAUX Château Bel-Air Ragon</t>
  </si>
  <si>
    <t xml:space="preserve">AOP CHUSCLAN Côtes du Rhône Villages </t>
  </si>
  <si>
    <t xml:space="preserve">AOC CÔTES DE BORDEAUX Réserve Château Nardou </t>
  </si>
  <si>
    <t xml:space="preserve">AOP SEGURET Côtes du Rhône Villages </t>
  </si>
  <si>
    <t>BORDEAUX - RIVE GAUCHE</t>
  </si>
  <si>
    <t xml:space="preserve">AOP LAUDUNCôtes du Rhône Villages </t>
  </si>
  <si>
    <t>AOP HAUT-MEDOC Château la Dame Blanche - 2nd vin du Château Taillan</t>
  </si>
  <si>
    <t>LES HERITIERS ALBERT BERNARD</t>
  </si>
  <si>
    <t>AOP HAUT-MEDOC CRU BOURGEOIS Château du Taillan</t>
  </si>
  <si>
    <t>12-13</t>
  </si>
  <si>
    <t>AOP VACQUEYRAS</t>
  </si>
  <si>
    <t>AOP SAINT-ESTEPHE Baron d'Estours du Château Tour St-Fort</t>
  </si>
  <si>
    <t xml:space="preserve">AOP VACQUEYRAS La Garrigue </t>
  </si>
  <si>
    <t>AOP SAINT-ESTEPHE Cuvée Brana Château Bel-Air Ortet</t>
  </si>
  <si>
    <t>AOC MEDOC CRU BOURGEOIS Château Moulin de Taffard</t>
  </si>
  <si>
    <t>VDF LES GREGES</t>
  </si>
  <si>
    <t>AOC MEDOC CRU BOURGEOIS Château Mazails</t>
  </si>
  <si>
    <t>LES JAMELLES</t>
  </si>
  <si>
    <t>AOC MEDOC Château Saint Siméon</t>
  </si>
  <si>
    <t xml:space="preserve">IGP PAYS D'OC MOURVEDRE </t>
  </si>
  <si>
    <t>AOC MOULIS Château Tour Granins Grand Poujeaux</t>
  </si>
  <si>
    <t xml:space="preserve">IGP PAYS D'OC VIOGNIER </t>
  </si>
  <si>
    <t xml:space="preserve">BORDEAUX - RIVE DROITE </t>
  </si>
  <si>
    <t>IGP PAYS D'OC GRENACHE SYRAH MOURVEDRE Sélection spéciale</t>
  </si>
  <si>
    <t>AOC PUISSEGUIN SAINT-EMILION Château Dubard Bel Air</t>
  </si>
  <si>
    <t>PIERRE-ETIENNE THOMAS</t>
  </si>
  <si>
    <t>AOC PUISSEGUIN SAINT-EMILION Roc de Boissac</t>
  </si>
  <si>
    <t>VDF LES FRERES SYRAH</t>
  </si>
  <si>
    <t>VDF BARON SANDRESSE</t>
  </si>
  <si>
    <t>AOC BANDOL</t>
  </si>
  <si>
    <t>AOC CÔTES DE BOURG Château Haut Barateau</t>
  </si>
  <si>
    <t>AOC MONTAGNE SAINT-EMILION Château du Tertre</t>
  </si>
  <si>
    <t>VDF LES FRERES GRENACHE SYRAH</t>
  </si>
  <si>
    <t>AOC LUSSAC SAINT-EMILION Château La Rose</t>
  </si>
  <si>
    <t>BIB   (Bib de 10l vendu à l'unité)</t>
  </si>
  <si>
    <t>Nb Cof/Bib</t>
  </si>
  <si>
    <t xml:space="preserve">AOP LALANDE-DE-POMEROL Cuvée Les Eymerites Château Vieille Dynastie </t>
  </si>
  <si>
    <t>BIB GRAMON Vin de Pays de l'U.E.</t>
  </si>
  <si>
    <t>AOC SAINT-EMILION Castel Albion</t>
  </si>
  <si>
    <t>AOC SAINT-EMILION Grand Cru Château de Rol</t>
  </si>
  <si>
    <t>AOC SAINT-EMILION Grand Cru Château Touzinat</t>
  </si>
  <si>
    <t>DOMAINE DE SURIANE</t>
  </si>
  <si>
    <t xml:space="preserve">COLLECTION BORDEAUX </t>
  </si>
  <si>
    <t>IGP MEDITERRANEE</t>
  </si>
  <si>
    <t>AOC SAINT-EMILION GRAND CRU Château Vieux Lavergne</t>
  </si>
  <si>
    <t>AOP COTEAUX D'AIX-EN-PROVENCE</t>
  </si>
  <si>
    <t>AOC MARGAUX Castel Albion</t>
  </si>
  <si>
    <t>LES DEUX OLIVIERS</t>
  </si>
  <si>
    <t>AOC PAUILLAC Castel Albion</t>
  </si>
  <si>
    <t xml:space="preserve">VDF LES DEUX OLIVIERS </t>
  </si>
  <si>
    <t>AOC PAUILLAC Château Artigues</t>
  </si>
  <si>
    <t xml:space="preserve">VDF LES DEUX OLIVIERS  CINSAULT </t>
  </si>
  <si>
    <t xml:space="preserve">AOC POMEROLLa Fleur des Ormes Château Grangeneuve </t>
  </si>
  <si>
    <t>VDF LES DEUX OLIVIERS  SYRAH-VIOGNIER</t>
  </si>
  <si>
    <t>VAL DE LOIRE</t>
  </si>
  <si>
    <t>AOP ROSE D'ANJOU Domaine de l'angelière</t>
  </si>
  <si>
    <t>AOC COTES DU RHONE Vieilles Vignes Villa d'Erg</t>
  </si>
  <si>
    <t>AOC ANJOU Domaine de la Guillaumerie</t>
  </si>
  <si>
    <t>AOC VENTOUX Villa d'Erg</t>
  </si>
  <si>
    <t>AOC ANJOU-VILLAGES Domaine de la Guillaumerie</t>
  </si>
  <si>
    <t>AOC COTES DU RHONE Desroche</t>
  </si>
  <si>
    <t>AOC COTEAUX-DU-LAYON Domaine de la Guillaumerie</t>
  </si>
  <si>
    <t>VDF SYRAH Rencontre Sauvage Villa d'Erg</t>
  </si>
  <si>
    <t>VILLA D'ERG</t>
  </si>
  <si>
    <t>AOP SAINT-NICOLAS-DE-BOURGUEIL Catherine et Richard RETHORE</t>
  </si>
  <si>
    <t>AOP COTES DU RHONE BIO</t>
  </si>
  <si>
    <t>AOC SAUMUR-CHAMPIGNY Domaine des Galmoises</t>
  </si>
  <si>
    <t>AOP VISAN Côtes du Rhône Villages BIO</t>
  </si>
  <si>
    <t>VDF SAUVIGNON Le Temps des Rois</t>
  </si>
  <si>
    <t>AOP PLAN-DE-DIEU Côtes du Rhône Villages BIO</t>
  </si>
  <si>
    <t>VDF CHENANSON Le Temps des Rois</t>
  </si>
  <si>
    <t>AOP CAIRANNE BIO</t>
  </si>
  <si>
    <t>VDF CHENIN Le Temps des Rois</t>
  </si>
  <si>
    <t>VDF LE SENTIER DES DENTELLES BIO</t>
  </si>
  <si>
    <t>MAISON DESCHESNES</t>
  </si>
  <si>
    <t>AOP LUBERON BIO</t>
  </si>
  <si>
    <t>AOP SANCERRE</t>
  </si>
  <si>
    <t>AOP TAVEL BIO</t>
  </si>
  <si>
    <t>AOP MENETOU-SALON</t>
  </si>
  <si>
    <t xml:space="preserve">VDF L'ORGUEIL DE BERENICE - PINOT NOIR </t>
  </si>
  <si>
    <t xml:space="preserve">VDF LES SONGES DE CAMILLE - SAUVIGNON </t>
  </si>
  <si>
    <t>ANNE DEXEMPLE</t>
  </si>
  <si>
    <t>ORATOIRE DES 4 VENTS</t>
  </si>
  <si>
    <t>AOP COTEAUX-DU-LAYON</t>
  </si>
  <si>
    <t>AOC LANGUEDOC Le Cierzo (Vendu en caisse bois de 6 bouteilles)</t>
  </si>
  <si>
    <t>AOP BOURGUEIL</t>
  </si>
  <si>
    <t xml:space="preserve">AOC LA CLAPE L'Autan </t>
  </si>
  <si>
    <t>AOP POUILLY-FUME</t>
  </si>
  <si>
    <t>AOC SAINT-CHINIAN Le Grégal</t>
  </si>
  <si>
    <t>VDF CABERNET</t>
  </si>
  <si>
    <t>LANGUEDOC</t>
  </si>
  <si>
    <t>MICHEL KURTZ</t>
  </si>
  <si>
    <t>AOC MINERVOIS Domaine de la Santoline (Vendu en caisse bois de 6 bouteilles)</t>
  </si>
  <si>
    <t xml:space="preserve">VDF PINOT NOIR </t>
  </si>
  <si>
    <t>AOP PIC SAINT LOUP Château Valcyre</t>
  </si>
  <si>
    <t>VDF PINOT GRIS Prestige</t>
  </si>
  <si>
    <t>AOP CORBIERES Cuvée Saint Michel Domaine de Peyrevent</t>
  </si>
  <si>
    <t>VDF PINOT NOIR Prestige</t>
  </si>
  <si>
    <t xml:space="preserve">BORDEAUX MOELLEUX </t>
  </si>
  <si>
    <t xml:space="preserve">AOC ALSACE RIESLING Cuvée Anne </t>
  </si>
  <si>
    <t>AOC BORDEAUX MOELLEUX Château Pierron</t>
  </si>
  <si>
    <t>AOC ALSACE GRAND CRU RIESLING</t>
  </si>
  <si>
    <t>AOC SAINTE-CROIX-DU-MONT Château Lépine</t>
  </si>
  <si>
    <t xml:space="preserve">AOC ALSACE PINOT GRIS Cuvée Caroline </t>
  </si>
  <si>
    <t>AOC LOUPIAC Château La Fontaine</t>
  </si>
  <si>
    <t>AOC ALSACE GEWURZTRAMINER Cuvée Isabelle</t>
  </si>
  <si>
    <t>AOC MONBAZILLAC Château Peyronette</t>
  </si>
  <si>
    <t>AOC ALSACE GRAND CRU GEWURZTRAMINER</t>
  </si>
  <si>
    <t xml:space="preserve">MARQUIS AIME DE COLIGNAC </t>
  </si>
  <si>
    <t>AOC ALSACE GEWURZTRAMINER Vendanges Tardives BIO</t>
  </si>
  <si>
    <t>AOC MADIRAN</t>
  </si>
  <si>
    <t>STEPHAN MULHER</t>
  </si>
  <si>
    <t xml:space="preserve">VDF SECRETS DE COLIGNAC </t>
  </si>
  <si>
    <t>VDA GEWURZTRAMINER</t>
  </si>
  <si>
    <t>VDF COLOMBINE DE COLIGNAC - Les Colombes</t>
  </si>
  <si>
    <t>VDA SYLVANER</t>
  </si>
  <si>
    <t xml:space="preserve">VDF GONZAGUE DE COLIGNAC </t>
  </si>
  <si>
    <t>VDA RIESLING</t>
  </si>
  <si>
    <t>AOC MADIRAN Terres du Marquis</t>
  </si>
  <si>
    <t>COFFRETS</t>
  </si>
  <si>
    <t>AOC COTES-DE-MONTRAVEL</t>
  </si>
  <si>
    <t>L'AMATEUR</t>
  </si>
  <si>
    <t>AOC PACHERENC-DU-VIC-BILH</t>
  </si>
  <si>
    <t>L'EPICURIEN</t>
  </si>
  <si>
    <t>AOC JURANCON</t>
  </si>
  <si>
    <t>L'EXPERIMENTE</t>
  </si>
  <si>
    <t>Merci d'envoyer votre BON DE COMMANDE AVEC LE RÈGLEMENT à l'ordre de DOMAINES &amp; VILLAGES,    à Domaines &amp; Villages, 4 Route de Dijon - 21703 Nuits Saint Georges.</t>
  </si>
  <si>
    <t>ATTENTION : toute commande reçue hors délai engendrera des frais de livraison</t>
  </si>
  <si>
    <t>Offre valable pour livraison dans le département d'origine.</t>
  </si>
  <si>
    <t>AVANTAGE CAPEB : FRANCO DE PORT à partir de 300 € TTC</t>
  </si>
  <si>
    <t>Commande jusqu'à 200 € TTC : 30 € TTC de frais de port</t>
  </si>
  <si>
    <t>Commande entre 200 et 300 € TTC : 25 € TTC de frais de port</t>
  </si>
  <si>
    <t>Pour toute commande inférieure à 300€ TTC, une livraison sans frais de port</t>
  </si>
  <si>
    <r>
      <rPr>
        <sz val="14"/>
        <color theme="0"/>
        <rFont val="Calibri"/>
        <family val="2"/>
        <scheme val="minor"/>
      </rPr>
      <t>Valable du 13</t>
    </r>
    <r>
      <rPr>
        <b/>
        <sz val="14"/>
        <color theme="0"/>
        <rFont val="Calibri"/>
        <family val="2"/>
        <scheme val="minor"/>
      </rPr>
      <t>/09/2021</t>
    </r>
    <r>
      <rPr>
        <sz val="14"/>
        <color theme="0"/>
        <rFont val="Calibri"/>
        <family val="2"/>
        <scheme val="minor"/>
      </rPr>
      <t xml:space="preserve"> au 12</t>
    </r>
    <r>
      <rPr>
        <b/>
        <sz val="14"/>
        <color theme="0"/>
        <rFont val="Calibri"/>
        <family val="2"/>
        <scheme val="minor"/>
      </rPr>
      <t>/11/2021</t>
    </r>
  </si>
  <si>
    <t xml:space="preserve">au siège de la CAPEB est possible </t>
  </si>
  <si>
    <t xml:space="preserve">LIVRAISON : réception des commandes jusqu'au 12/11/21 - Notre service livraison vous contactera </t>
  </si>
  <si>
    <t>pour un rendez-vous.</t>
  </si>
  <si>
    <t xml:space="preserve">CAPEB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</si>
</sst>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Raleway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i/>
      <sz val="14"/>
      <color rgb="FF0B37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5C4D85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1"/>
      <name val="Raleway"/>
      <family val="2"/>
    </font>
    <font>
      <b/>
      <sz val="10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Raleway"/>
      <family val="2"/>
    </font>
    <font>
      <sz val="11"/>
      <color theme="0"/>
      <name val="Raleway"/>
      <family val="2"/>
    </font>
    <font>
      <sz val="10"/>
      <color theme="1" tint="0.34998626667073579"/>
      <name val="Raleway"/>
      <family val="2"/>
    </font>
    <font>
      <strike/>
      <sz val="10"/>
      <name val="Calibri"/>
      <family val="2"/>
      <scheme val="minor"/>
    </font>
    <font>
      <b/>
      <sz val="10"/>
      <color rgb="FF5C4D85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19"/>
      <color rgb="FF0B37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B3750"/>
        <bgColor indexed="64"/>
      </patternFill>
    </fill>
    <fill>
      <patternFill patternType="solid">
        <fgColor rgb="FF5D91A9"/>
        <bgColor indexed="64"/>
      </patternFill>
    </fill>
  </fills>
  <borders count="18">
    <border>
      <left/>
      <right/>
      <top/>
      <bottom/>
      <diagonal/>
    </border>
    <border>
      <left style="thin">
        <color rgb="FF5A5587"/>
      </left>
      <right/>
      <top style="thin">
        <color rgb="FF5A5587"/>
      </top>
      <bottom/>
      <diagonal/>
    </border>
    <border>
      <left/>
      <right style="thin">
        <color rgb="FF5A5587"/>
      </right>
      <top style="thin">
        <color rgb="FF5A5587"/>
      </top>
      <bottom/>
      <diagonal/>
    </border>
    <border>
      <left style="thin">
        <color rgb="FF5A5587"/>
      </left>
      <right style="thin">
        <color rgb="FF5A5587"/>
      </right>
      <top style="thin">
        <color rgb="FF5A5587"/>
      </top>
      <bottom style="thin">
        <color rgb="FF5A5587"/>
      </bottom>
      <diagonal/>
    </border>
    <border>
      <left style="thin">
        <color rgb="FF5A5587"/>
      </left>
      <right/>
      <top/>
      <bottom/>
      <diagonal/>
    </border>
    <border>
      <left/>
      <right style="thin">
        <color rgb="FF5A5587"/>
      </right>
      <top/>
      <bottom/>
      <diagonal/>
    </border>
    <border>
      <left style="thin">
        <color rgb="FF5A5587"/>
      </left>
      <right/>
      <top/>
      <bottom style="thin">
        <color rgb="FF5A5587"/>
      </bottom>
      <diagonal/>
    </border>
    <border>
      <left/>
      <right style="thin">
        <color rgb="FF5A5587"/>
      </right>
      <top/>
      <bottom style="thin">
        <color rgb="FF5A5587"/>
      </bottom>
      <diagonal/>
    </border>
    <border>
      <left style="thin">
        <color rgb="FF003D52"/>
      </left>
      <right/>
      <top style="thin">
        <color rgb="FF003D52"/>
      </top>
      <bottom/>
      <diagonal/>
    </border>
    <border>
      <left/>
      <right/>
      <top style="thin">
        <color rgb="FF003D52"/>
      </top>
      <bottom/>
      <diagonal/>
    </border>
    <border>
      <left/>
      <right style="thin">
        <color rgb="FF003D52"/>
      </right>
      <top style="thin">
        <color rgb="FF003D52"/>
      </top>
      <bottom/>
      <diagonal/>
    </border>
    <border>
      <left style="thin">
        <color rgb="FF003D52"/>
      </left>
      <right/>
      <top/>
      <bottom/>
      <diagonal/>
    </border>
    <border>
      <left/>
      <right style="thin">
        <color rgb="FF003D52"/>
      </right>
      <top/>
      <bottom/>
      <diagonal/>
    </border>
    <border>
      <left/>
      <right/>
      <top style="thin">
        <color rgb="FF5A5587"/>
      </top>
      <bottom/>
      <diagonal/>
    </border>
    <border>
      <left/>
      <right/>
      <top/>
      <bottom style="thin">
        <color rgb="FF5A5587"/>
      </bottom>
      <diagonal/>
    </border>
    <border>
      <left style="thin">
        <color rgb="FF5A5587"/>
      </left>
      <right/>
      <top style="thin">
        <color rgb="FF5A5587"/>
      </top>
      <bottom style="thin">
        <color rgb="FF5A5587"/>
      </bottom>
      <diagonal/>
    </border>
    <border>
      <left/>
      <right style="thin">
        <color rgb="FF5A5587"/>
      </right>
      <top style="thin">
        <color rgb="FF5A5587"/>
      </top>
      <bottom style="thin">
        <color rgb="FF5A5587"/>
      </bottom>
      <diagonal/>
    </border>
    <border>
      <left/>
      <right/>
      <top style="thin">
        <color rgb="FF5A5587"/>
      </top>
      <bottom style="thin">
        <color rgb="FF5A558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6" fillId="0" borderId="0" xfId="0" applyFont="1"/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/>
    <xf numFmtId="164" fontId="9" fillId="0" borderId="0" xfId="0" applyNumberFormat="1" applyFont="1"/>
    <xf numFmtId="44" fontId="8" fillId="0" borderId="0" xfId="1" applyFont="1" applyFill="1" applyBorder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44" fontId="8" fillId="0" borderId="0" xfId="1" applyFont="1" applyFill="1" applyBorder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12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4" fontId="8" fillId="0" borderId="0" xfId="1" applyFont="1" applyFill="1" applyBorder="1" applyAlignment="1">
      <alignment horizontal="left" vertical="center"/>
    </xf>
    <xf numFmtId="44" fontId="8" fillId="0" borderId="0" xfId="1" applyFont="1" applyFill="1" applyBorder="1" applyAlignment="1" applyProtection="1">
      <alignment horizontal="left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44" fontId="8" fillId="0" borderId="0" xfId="0" applyNumberFormat="1" applyFont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3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44" fontId="20" fillId="0" borderId="0" xfId="1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44" fontId="20" fillId="0" borderId="0" xfId="1" applyFont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44" fontId="18" fillId="0" borderId="0" xfId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44" fontId="18" fillId="0" borderId="0" xfId="1" applyFont="1" applyFill="1" applyBorder="1" applyAlignment="1" applyProtection="1">
      <alignment vertical="center"/>
    </xf>
    <xf numFmtId="0" fontId="22" fillId="0" borderId="0" xfId="0" applyFont="1"/>
    <xf numFmtId="0" fontId="23" fillId="0" borderId="0" xfId="0" applyFont="1"/>
    <xf numFmtId="0" fontId="18" fillId="0" borderId="0" xfId="0" applyFont="1" applyAlignment="1">
      <alignment horizontal="center" vertical="center"/>
    </xf>
    <xf numFmtId="0" fontId="4" fillId="0" borderId="0" xfId="0" applyFont="1"/>
    <xf numFmtId="0" fontId="24" fillId="0" borderId="0" xfId="0" applyFont="1"/>
    <xf numFmtId="0" fontId="25" fillId="0" borderId="0" xfId="0" applyFont="1" applyAlignment="1">
      <alignment vertical="top" wrapText="1"/>
    </xf>
    <xf numFmtId="0" fontId="21" fillId="0" borderId="0" xfId="0" applyFont="1"/>
    <xf numFmtId="164" fontId="26" fillId="0" borderId="0" xfId="0" applyNumberFormat="1" applyFont="1"/>
    <xf numFmtId="0" fontId="8" fillId="0" borderId="0" xfId="0" applyFont="1" applyAlignment="1">
      <alignment horizontal="center" vertical="top"/>
    </xf>
    <xf numFmtId="9" fontId="8" fillId="0" borderId="0" xfId="0" applyNumberFormat="1" applyFont="1"/>
    <xf numFmtId="44" fontId="8" fillId="0" borderId="0" xfId="1" applyFont="1" applyFill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17" fontId="8" fillId="0" borderId="0" xfId="0" quotePrefix="1" applyNumberFormat="1" applyFont="1" applyAlignment="1">
      <alignment horizontal="center" vertical="center"/>
    </xf>
    <xf numFmtId="44" fontId="8" fillId="0" borderId="0" xfId="1" applyFont="1" applyFill="1" applyBorder="1" applyAlignment="1">
      <alignment vertical="top"/>
    </xf>
    <xf numFmtId="9" fontId="8" fillId="0" borderId="0" xfId="2" applyFont="1" applyFill="1" applyBorder="1" applyAlignment="1">
      <alignment vertical="top"/>
    </xf>
    <xf numFmtId="0" fontId="3" fillId="3" borderId="0" xfId="0" applyFont="1" applyFill="1" applyAlignment="1">
      <alignment vertical="center"/>
    </xf>
    <xf numFmtId="44" fontId="3" fillId="3" borderId="0" xfId="1" applyFont="1" applyFill="1" applyBorder="1" applyAlignment="1" applyProtection="1">
      <alignment vertical="center"/>
    </xf>
    <xf numFmtId="44" fontId="3" fillId="3" borderId="0" xfId="1" applyFont="1" applyFill="1" applyBorder="1" applyAlignment="1" applyProtection="1">
      <alignment horizontal="center" vertical="center"/>
    </xf>
    <xf numFmtId="44" fontId="27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4" fontId="18" fillId="0" borderId="0" xfId="1" applyFont="1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8" fillId="0" borderId="0" xfId="0" applyFont="1" applyAlignment="1" applyProtection="1">
      <alignment horizontal="center" vertical="center"/>
      <protection locked="0"/>
    </xf>
    <xf numFmtId="44" fontId="18" fillId="0" borderId="0" xfId="1" applyFont="1" applyBorder="1" applyAlignment="1" applyProtection="1">
      <alignment horizontal="center" vertical="center"/>
    </xf>
    <xf numFmtId="44" fontId="18" fillId="0" borderId="0" xfId="1" applyFont="1" applyFill="1" applyBorder="1" applyAlignment="1">
      <alignment horizontal="center" vertical="center"/>
    </xf>
    <xf numFmtId="44" fontId="18" fillId="0" borderId="0" xfId="1" applyFont="1" applyFill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1387475</xdr:colOff>
      <xdr:row>18</xdr:row>
      <xdr:rowOff>1059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181766-0692-4B2D-A068-35E2DA499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2" b="75192"/>
        <a:stretch/>
      </xdr:blipFill>
      <xdr:spPr>
        <a:xfrm>
          <a:off x="0" y="0"/>
          <a:ext cx="10509250" cy="3317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12</xdr:row>
      <xdr:rowOff>139701</xdr:rowOff>
    </xdr:from>
    <xdr:to>
      <xdr:col>1</xdr:col>
      <xdr:colOff>2660650</xdr:colOff>
      <xdr:row>17</xdr:row>
      <xdr:rowOff>13509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AC21B8-D001-4B8C-876F-6A7193839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48" r="4139" b="18059"/>
        <a:stretch/>
      </xdr:blipFill>
      <xdr:spPr>
        <a:xfrm>
          <a:off x="977900" y="2355851"/>
          <a:ext cx="2228850" cy="794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9"/>
  <sheetViews>
    <sheetView tabSelected="1" view="pageBreakPreview" zoomScale="80" zoomScaleNormal="100" zoomScaleSheetLayoutView="80" workbookViewId="0">
      <selection activeCell="M163" sqref="M163"/>
    </sheetView>
  </sheetViews>
  <sheetFormatPr baseColWidth="10" defaultColWidth="11.453125" defaultRowHeight="14.5" x14ac:dyDescent="0.35"/>
  <cols>
    <col min="1" max="1" width="7.81640625" style="13" customWidth="1"/>
    <col min="2" max="2" width="64.81640625" customWidth="1"/>
    <col min="3" max="3" width="9.26953125" customWidth="1"/>
    <col min="6" max="6" width="16.1796875" hidden="1" customWidth="1"/>
    <col min="7" max="7" width="12.26953125" style="14" bestFit="1" customWidth="1"/>
    <col min="8" max="8" width="12.453125" customWidth="1"/>
    <col min="9" max="9" width="20.81640625" customWidth="1"/>
    <col min="10" max="10" width="2" customWidth="1"/>
    <col min="11" max="11" width="7.81640625" customWidth="1"/>
    <col min="12" max="12" width="70.26953125" customWidth="1"/>
    <col min="13" max="13" width="9.26953125" customWidth="1"/>
    <col min="16" max="16" width="16.1796875" customWidth="1"/>
    <col min="17" max="17" width="12.26953125" bestFit="1" customWidth="1"/>
    <col min="18" max="18" width="12.453125" style="85" customWidth="1"/>
    <col min="19" max="19" width="15.54296875" customWidth="1"/>
    <col min="20" max="16384" width="11.453125" style="1"/>
  </cols>
  <sheetData>
    <row r="1" spans="1:19" ht="15" customHeight="1" x14ac:dyDescent="0.35">
      <c r="A1" s="89"/>
      <c r="B1" s="89"/>
      <c r="C1" s="89"/>
      <c r="D1" s="89"/>
      <c r="E1" s="89"/>
      <c r="F1" s="89"/>
      <c r="G1" s="89"/>
      <c r="H1" s="89"/>
      <c r="I1" s="89"/>
      <c r="K1" s="88" t="s">
        <v>0</v>
      </c>
      <c r="L1" s="88" t="s">
        <v>1</v>
      </c>
      <c r="M1" s="90" t="s">
        <v>2</v>
      </c>
      <c r="N1" s="90" t="s">
        <v>3</v>
      </c>
      <c r="O1" s="88" t="s">
        <v>4</v>
      </c>
      <c r="P1" s="88" t="s">
        <v>5</v>
      </c>
      <c r="Q1" s="88" t="s">
        <v>6</v>
      </c>
      <c r="R1" s="88" t="s">
        <v>7</v>
      </c>
      <c r="S1" s="1"/>
    </row>
    <row r="2" spans="1:19" x14ac:dyDescent="0.35">
      <c r="A2" s="89"/>
      <c r="B2" s="89"/>
      <c r="C2" s="89"/>
      <c r="D2" s="89"/>
      <c r="E2" s="89"/>
      <c r="F2" s="89"/>
      <c r="G2" s="89"/>
      <c r="H2" s="89"/>
      <c r="I2" s="89"/>
      <c r="K2" s="88"/>
      <c r="L2" s="88"/>
      <c r="M2" s="90"/>
      <c r="N2" s="90"/>
      <c r="O2" s="88"/>
      <c r="P2" s="88"/>
      <c r="Q2" s="88"/>
      <c r="R2" s="88"/>
      <c r="S2" s="1"/>
    </row>
    <row r="3" spans="1:19" x14ac:dyDescent="0.35">
      <c r="A3" s="89"/>
      <c r="B3" s="89"/>
      <c r="C3" s="89"/>
      <c r="D3" s="89"/>
      <c r="E3" s="89"/>
      <c r="F3" s="89"/>
      <c r="G3" s="89"/>
      <c r="H3" s="89"/>
      <c r="I3" s="89"/>
      <c r="K3" s="2"/>
      <c r="L3" s="3" t="s">
        <v>8</v>
      </c>
      <c r="M3" s="4"/>
      <c r="N3" s="5"/>
      <c r="O3" s="5"/>
      <c r="P3" s="5"/>
      <c r="Q3" s="5"/>
      <c r="R3" s="3"/>
      <c r="S3" s="1"/>
    </row>
    <row r="4" spans="1:19" x14ac:dyDescent="0.35">
      <c r="A4" s="89"/>
      <c r="B4" s="89"/>
      <c r="C4" s="89"/>
      <c r="D4" s="89"/>
      <c r="E4" s="89"/>
      <c r="F4" s="89"/>
      <c r="G4" s="89"/>
      <c r="H4" s="89"/>
      <c r="I4" s="89"/>
      <c r="K4" s="6">
        <v>7</v>
      </c>
      <c r="L4" s="7" t="s">
        <v>9</v>
      </c>
      <c r="M4" s="8" t="s">
        <v>10</v>
      </c>
      <c r="N4" s="6">
        <v>18</v>
      </c>
      <c r="O4" s="9">
        <v>12.9</v>
      </c>
      <c r="P4" s="10">
        <v>8.99</v>
      </c>
      <c r="Q4" s="11"/>
      <c r="R4" s="12">
        <f t="shared" ref="R4:R8" si="0">(P4*Q4)*6</f>
        <v>0</v>
      </c>
      <c r="S4" s="1"/>
    </row>
    <row r="5" spans="1:19" x14ac:dyDescent="0.35">
      <c r="A5" s="89"/>
      <c r="B5" s="89"/>
      <c r="C5" s="89"/>
      <c r="D5" s="89"/>
      <c r="E5" s="89"/>
      <c r="F5" s="89"/>
      <c r="G5" s="89"/>
      <c r="H5" s="89"/>
      <c r="I5" s="89"/>
      <c r="K5" s="6">
        <v>8</v>
      </c>
      <c r="L5" s="7" t="s">
        <v>11</v>
      </c>
      <c r="M5" s="8" t="s">
        <v>10</v>
      </c>
      <c r="N5" s="6">
        <v>20</v>
      </c>
      <c r="O5" s="9">
        <v>8.99</v>
      </c>
      <c r="P5" s="10">
        <v>5.99</v>
      </c>
      <c r="Q5" s="11"/>
      <c r="R5" s="12">
        <f>(P5*Q5)*6</f>
        <v>0</v>
      </c>
      <c r="S5" s="1"/>
    </row>
    <row r="6" spans="1:19" x14ac:dyDescent="0.35">
      <c r="A6" s="89"/>
      <c r="B6" s="89"/>
      <c r="C6" s="89"/>
      <c r="D6" s="89"/>
      <c r="E6" s="89"/>
      <c r="F6" s="89"/>
      <c r="G6" s="89"/>
      <c r="H6" s="89"/>
      <c r="I6" s="89"/>
      <c r="K6" s="6">
        <v>9</v>
      </c>
      <c r="L6" s="7" t="s">
        <v>12</v>
      </c>
      <c r="M6" s="8" t="s">
        <v>10</v>
      </c>
      <c r="N6" s="6" t="s">
        <v>13</v>
      </c>
      <c r="O6" s="9">
        <v>11</v>
      </c>
      <c r="P6" s="10">
        <v>6.99</v>
      </c>
      <c r="Q6" s="11"/>
      <c r="R6" s="12">
        <f t="shared" si="0"/>
        <v>0</v>
      </c>
      <c r="S6" s="1"/>
    </row>
    <row r="7" spans="1:19" x14ac:dyDescent="0.35">
      <c r="A7" s="89"/>
      <c r="B7" s="89"/>
      <c r="C7" s="89"/>
      <c r="D7" s="89"/>
      <c r="E7" s="89"/>
      <c r="F7" s="89"/>
      <c r="G7" s="89"/>
      <c r="H7" s="89"/>
      <c r="I7" s="89"/>
      <c r="K7" s="6">
        <v>10</v>
      </c>
      <c r="L7" s="7" t="s">
        <v>14</v>
      </c>
      <c r="M7" s="8" t="s">
        <v>10</v>
      </c>
      <c r="N7" s="6" t="s">
        <v>13</v>
      </c>
      <c r="O7" s="9">
        <v>11</v>
      </c>
      <c r="P7" s="10">
        <v>6.99</v>
      </c>
      <c r="Q7" s="11"/>
      <c r="R7" s="12">
        <f t="shared" si="0"/>
        <v>0</v>
      </c>
      <c r="S7" s="1"/>
    </row>
    <row r="8" spans="1:19" x14ac:dyDescent="0.35">
      <c r="A8" s="89"/>
      <c r="B8" s="89"/>
      <c r="C8" s="89"/>
      <c r="D8" s="89"/>
      <c r="E8" s="89"/>
      <c r="F8" s="89"/>
      <c r="G8" s="89"/>
      <c r="H8" s="89"/>
      <c r="I8" s="89"/>
      <c r="K8" s="6">
        <v>12</v>
      </c>
      <c r="L8" s="8" t="s">
        <v>15</v>
      </c>
      <c r="M8" s="8" t="s">
        <v>10</v>
      </c>
      <c r="N8" s="6" t="s">
        <v>13</v>
      </c>
      <c r="O8" s="9">
        <v>8.9</v>
      </c>
      <c r="P8" s="10">
        <v>4.99</v>
      </c>
      <c r="Q8" s="11"/>
      <c r="R8" s="12">
        <f t="shared" si="0"/>
        <v>0</v>
      </c>
      <c r="S8" s="1"/>
    </row>
    <row r="9" spans="1:19" x14ac:dyDescent="0.35">
      <c r="A9" s="89"/>
      <c r="B9" s="89"/>
      <c r="C9" s="89"/>
      <c r="D9" s="89"/>
      <c r="E9" s="89"/>
      <c r="F9" s="89"/>
      <c r="G9" s="89"/>
      <c r="H9" s="89"/>
      <c r="I9" s="89"/>
      <c r="K9" s="6">
        <v>13</v>
      </c>
      <c r="L9" s="8" t="s">
        <v>16</v>
      </c>
      <c r="M9" s="8" t="s">
        <v>10</v>
      </c>
      <c r="N9" s="6">
        <v>20</v>
      </c>
      <c r="O9" s="9">
        <v>14.9</v>
      </c>
      <c r="P9" s="10">
        <v>8.99</v>
      </c>
      <c r="Q9" s="11"/>
      <c r="R9" s="12">
        <f>(P9*Q9)*6</f>
        <v>0</v>
      </c>
      <c r="S9" s="1"/>
    </row>
    <row r="10" spans="1:19" x14ac:dyDescent="0.35">
      <c r="A10" s="89"/>
      <c r="B10" s="89"/>
      <c r="C10" s="89"/>
      <c r="D10" s="89"/>
      <c r="E10" s="89"/>
      <c r="F10" s="89"/>
      <c r="G10" s="89"/>
      <c r="H10" s="89"/>
      <c r="I10" s="89"/>
      <c r="K10" s="6">
        <v>14</v>
      </c>
      <c r="L10" s="8" t="s">
        <v>17</v>
      </c>
      <c r="M10" s="8" t="s">
        <v>10</v>
      </c>
      <c r="N10" s="6">
        <v>18</v>
      </c>
      <c r="O10" s="9">
        <v>23.9</v>
      </c>
      <c r="P10" s="10">
        <v>15.9</v>
      </c>
      <c r="Q10" s="11"/>
      <c r="R10" s="12">
        <f>(P10*Q10)*6</f>
        <v>0</v>
      </c>
      <c r="S10" s="1"/>
    </row>
    <row r="11" spans="1:19" x14ac:dyDescent="0.35">
      <c r="A11" s="89"/>
      <c r="B11" s="89"/>
      <c r="C11" s="89"/>
      <c r="D11" s="89"/>
      <c r="E11" s="89"/>
      <c r="F11" s="89"/>
      <c r="G11" s="89"/>
      <c r="H11" s="89"/>
      <c r="I11" s="89"/>
      <c r="K11" s="6">
        <v>15</v>
      </c>
      <c r="L11" s="8" t="s">
        <v>18</v>
      </c>
      <c r="M11" s="8" t="s">
        <v>10</v>
      </c>
      <c r="N11" s="6">
        <v>19</v>
      </c>
      <c r="O11" s="9">
        <v>19.899999999999999</v>
      </c>
      <c r="P11" s="10">
        <v>15.9</v>
      </c>
      <c r="Q11" s="11"/>
      <c r="R11" s="12">
        <f t="shared" ref="R11:R26" si="1">(P11*Q11)*6</f>
        <v>0</v>
      </c>
      <c r="S11" s="1"/>
    </row>
    <row r="12" spans="1:19" x14ac:dyDescent="0.35">
      <c r="A12" s="89"/>
      <c r="B12" s="89"/>
      <c r="C12" s="89"/>
      <c r="D12" s="89"/>
      <c r="E12" s="89"/>
      <c r="F12" s="89"/>
      <c r="G12" s="89"/>
      <c r="H12" s="89"/>
      <c r="I12" s="89"/>
      <c r="K12" s="6">
        <v>16</v>
      </c>
      <c r="L12" s="8" t="s">
        <v>19</v>
      </c>
      <c r="M12" s="8" t="s">
        <v>10</v>
      </c>
      <c r="N12" s="6">
        <v>19</v>
      </c>
      <c r="O12" s="9">
        <v>27</v>
      </c>
      <c r="P12" s="10">
        <v>17.899999999999999</v>
      </c>
      <c r="Q12" s="11"/>
      <c r="R12" s="12">
        <f t="shared" si="1"/>
        <v>0</v>
      </c>
      <c r="S12" s="1"/>
    </row>
    <row r="13" spans="1:19" x14ac:dyDescent="0.35">
      <c r="A13" s="89"/>
      <c r="B13" s="89"/>
      <c r="C13" s="89"/>
      <c r="D13" s="89"/>
      <c r="E13" s="89"/>
      <c r="F13" s="89"/>
      <c r="G13" s="89"/>
      <c r="H13" s="89"/>
      <c r="I13" s="89"/>
      <c r="K13" s="6">
        <v>17</v>
      </c>
      <c r="L13" s="8" t="s">
        <v>20</v>
      </c>
      <c r="M13" s="8" t="s">
        <v>10</v>
      </c>
      <c r="N13" s="6">
        <v>20</v>
      </c>
      <c r="O13" s="9">
        <v>15.9</v>
      </c>
      <c r="P13" s="10">
        <v>11.9</v>
      </c>
      <c r="Q13" s="11"/>
      <c r="R13" s="12">
        <f t="shared" si="1"/>
        <v>0</v>
      </c>
      <c r="S13" s="1"/>
    </row>
    <row r="14" spans="1:19" x14ac:dyDescent="0.35">
      <c r="A14" s="89"/>
      <c r="B14" s="89"/>
      <c r="C14" s="89"/>
      <c r="D14" s="89"/>
      <c r="E14" s="89"/>
      <c r="F14" s="89"/>
      <c r="G14" s="89"/>
      <c r="H14" s="89"/>
      <c r="I14" s="89"/>
      <c r="K14" s="6">
        <v>18</v>
      </c>
      <c r="L14" s="7" t="s">
        <v>21</v>
      </c>
      <c r="M14" s="8" t="s">
        <v>22</v>
      </c>
      <c r="N14" s="6">
        <v>20</v>
      </c>
      <c r="O14" s="9">
        <v>9.99</v>
      </c>
      <c r="P14" s="10">
        <v>5.99</v>
      </c>
      <c r="Q14" s="11"/>
      <c r="R14" s="12">
        <f t="shared" si="1"/>
        <v>0</v>
      </c>
      <c r="S14" s="1"/>
    </row>
    <row r="15" spans="1:19" x14ac:dyDescent="0.35">
      <c r="A15" s="89"/>
      <c r="B15" s="89"/>
      <c r="C15" s="89"/>
      <c r="D15" s="89"/>
      <c r="E15" s="89"/>
      <c r="F15" s="89"/>
      <c r="G15" s="89"/>
      <c r="H15" s="89"/>
      <c r="I15" s="89"/>
      <c r="K15" s="6">
        <v>19</v>
      </c>
      <c r="L15" s="7" t="s">
        <v>23</v>
      </c>
      <c r="M15" s="8" t="s">
        <v>24</v>
      </c>
      <c r="N15" s="6">
        <v>19</v>
      </c>
      <c r="O15" s="9">
        <v>7.9</v>
      </c>
      <c r="P15" s="10">
        <v>3.99</v>
      </c>
      <c r="Q15" s="11"/>
      <c r="R15" s="12">
        <f t="shared" si="1"/>
        <v>0</v>
      </c>
      <c r="S15" s="1"/>
    </row>
    <row r="16" spans="1:19" x14ac:dyDescent="0.35">
      <c r="A16" s="89"/>
      <c r="B16" s="89"/>
      <c r="C16" s="89"/>
      <c r="D16" s="89"/>
      <c r="E16" s="89"/>
      <c r="F16" s="89"/>
      <c r="G16" s="89"/>
      <c r="H16" s="89"/>
      <c r="I16" s="89"/>
      <c r="K16" s="6">
        <v>20</v>
      </c>
      <c r="L16" s="7" t="s">
        <v>25</v>
      </c>
      <c r="M16" s="8" t="s">
        <v>22</v>
      </c>
      <c r="N16" s="6" t="s">
        <v>13</v>
      </c>
      <c r="O16" s="9">
        <v>17.899999999999999</v>
      </c>
      <c r="P16" s="10">
        <v>12.9</v>
      </c>
      <c r="Q16" s="11"/>
      <c r="R16" s="12">
        <f t="shared" si="1"/>
        <v>0</v>
      </c>
      <c r="S16" s="1"/>
    </row>
    <row r="17" spans="1:19" x14ac:dyDescent="0.35">
      <c r="A17" s="89"/>
      <c r="B17" s="89"/>
      <c r="C17" s="89"/>
      <c r="D17" s="89"/>
      <c r="E17" s="89"/>
      <c r="F17" s="89"/>
      <c r="G17" s="89"/>
      <c r="H17" s="89"/>
      <c r="I17" s="89"/>
      <c r="K17" s="6">
        <v>21</v>
      </c>
      <c r="L17" s="7" t="s">
        <v>26</v>
      </c>
      <c r="M17" s="8" t="s">
        <v>22</v>
      </c>
      <c r="N17" s="6">
        <v>20</v>
      </c>
      <c r="O17" s="9">
        <v>19.899999999999999</v>
      </c>
      <c r="P17" s="10">
        <v>13.9</v>
      </c>
      <c r="Q17" s="11"/>
      <c r="R17" s="12">
        <f t="shared" si="1"/>
        <v>0</v>
      </c>
      <c r="S17" s="1"/>
    </row>
    <row r="18" spans="1:19" x14ac:dyDescent="0.35">
      <c r="A18" s="89"/>
      <c r="B18" s="89"/>
      <c r="C18" s="89"/>
      <c r="D18" s="89"/>
      <c r="E18" s="89"/>
      <c r="F18" s="89"/>
      <c r="G18" s="89"/>
      <c r="H18" s="89"/>
      <c r="I18" s="89"/>
      <c r="K18" s="6">
        <v>22</v>
      </c>
      <c r="L18" s="7" t="s">
        <v>27</v>
      </c>
      <c r="M18" s="8" t="s">
        <v>22</v>
      </c>
      <c r="N18" s="6" t="s">
        <v>28</v>
      </c>
      <c r="O18" s="9">
        <v>19.899999999999999</v>
      </c>
      <c r="P18" s="10">
        <v>14.9</v>
      </c>
      <c r="Q18" s="11"/>
      <c r="R18" s="12">
        <f t="shared" si="1"/>
        <v>0</v>
      </c>
      <c r="S18" s="1"/>
    </row>
    <row r="19" spans="1:19" ht="14.5" customHeight="1" x14ac:dyDescent="0.35">
      <c r="A19" s="91" t="s">
        <v>292</v>
      </c>
      <c r="B19" s="92"/>
      <c r="C19" s="92"/>
      <c r="D19" s="92"/>
      <c r="E19" s="92"/>
      <c r="F19" s="92"/>
      <c r="G19" s="92"/>
      <c r="H19" s="92"/>
      <c r="I19" s="93"/>
      <c r="K19" s="6">
        <v>23</v>
      </c>
      <c r="L19" s="7" t="s">
        <v>29</v>
      </c>
      <c r="M19" s="8" t="s">
        <v>22</v>
      </c>
      <c r="N19" s="6" t="s">
        <v>13</v>
      </c>
      <c r="O19" s="9">
        <v>32.9</v>
      </c>
      <c r="P19" s="10">
        <v>21.9</v>
      </c>
      <c r="Q19" s="11"/>
      <c r="R19" s="12">
        <f t="shared" si="1"/>
        <v>0</v>
      </c>
      <c r="S19" s="1"/>
    </row>
    <row r="20" spans="1:19" ht="14.5" customHeight="1" x14ac:dyDescent="0.35">
      <c r="A20" s="94"/>
      <c r="B20" s="95"/>
      <c r="C20" s="95"/>
      <c r="D20" s="95"/>
      <c r="E20" s="95"/>
      <c r="F20" s="95"/>
      <c r="G20" s="95"/>
      <c r="H20" s="95"/>
      <c r="I20" s="96"/>
      <c r="K20" s="6">
        <v>24</v>
      </c>
      <c r="L20" s="8" t="s">
        <v>30</v>
      </c>
      <c r="M20" s="8" t="s">
        <v>22</v>
      </c>
      <c r="N20" s="6">
        <v>19</v>
      </c>
      <c r="O20" s="9">
        <v>9.99</v>
      </c>
      <c r="P20" s="10">
        <v>5.99</v>
      </c>
      <c r="Q20" s="11"/>
      <c r="R20" s="12">
        <f t="shared" si="1"/>
        <v>0</v>
      </c>
      <c r="S20" s="1"/>
    </row>
    <row r="21" spans="1:19" ht="18.649999999999999" customHeight="1" x14ac:dyDescent="0.35">
      <c r="A21" s="97"/>
      <c r="B21" s="98"/>
      <c r="C21" s="98"/>
      <c r="D21" s="98"/>
      <c r="E21" s="98"/>
      <c r="F21" s="98"/>
      <c r="G21" s="98"/>
      <c r="H21" s="98"/>
      <c r="I21" s="99"/>
      <c r="K21" s="6">
        <v>25</v>
      </c>
      <c r="L21" s="8" t="s">
        <v>31</v>
      </c>
      <c r="M21" s="8" t="s">
        <v>24</v>
      </c>
      <c r="N21" s="6">
        <v>20</v>
      </c>
      <c r="O21" s="9">
        <v>7.99</v>
      </c>
      <c r="P21" s="10">
        <v>4.99</v>
      </c>
      <c r="Q21" s="11"/>
      <c r="R21" s="12">
        <f t="shared" si="1"/>
        <v>0</v>
      </c>
      <c r="S21" s="1"/>
    </row>
    <row r="22" spans="1:19" ht="16.5" customHeight="1" x14ac:dyDescent="0.35">
      <c r="A22" s="15" t="s">
        <v>34</v>
      </c>
      <c r="B22" s="16"/>
      <c r="C22" s="17" t="s">
        <v>35</v>
      </c>
      <c r="D22" s="18"/>
      <c r="E22" s="19" t="s">
        <v>36</v>
      </c>
      <c r="F22" s="16"/>
      <c r="G22" s="20"/>
      <c r="H22" s="21"/>
      <c r="I22" s="22"/>
      <c r="K22" s="6">
        <v>26</v>
      </c>
      <c r="L22" s="8" t="s">
        <v>32</v>
      </c>
      <c r="M22" s="8" t="s">
        <v>22</v>
      </c>
      <c r="N22" s="6" t="s">
        <v>33</v>
      </c>
      <c r="O22" s="9">
        <v>12.9</v>
      </c>
      <c r="P22" s="10">
        <v>6.99</v>
      </c>
      <c r="Q22" s="11"/>
      <c r="R22" s="12">
        <f t="shared" si="1"/>
        <v>0</v>
      </c>
      <c r="S22" s="1"/>
    </row>
    <row r="23" spans="1:19" x14ac:dyDescent="0.35">
      <c r="A23" s="86" t="s">
        <v>303</v>
      </c>
      <c r="B23" s="86"/>
      <c r="C23" s="87"/>
      <c r="D23" s="87"/>
      <c r="E23" s="87"/>
      <c r="F23" s="87"/>
      <c r="G23" s="87"/>
      <c r="H23" s="87"/>
      <c r="I23" s="87"/>
      <c r="K23" s="6">
        <v>27</v>
      </c>
      <c r="L23" s="8" t="s">
        <v>37</v>
      </c>
      <c r="M23" s="8" t="s">
        <v>22</v>
      </c>
      <c r="N23" s="6" t="s">
        <v>38</v>
      </c>
      <c r="O23" s="9">
        <v>13.9</v>
      </c>
      <c r="P23" s="10">
        <v>8.99</v>
      </c>
      <c r="Q23" s="11"/>
      <c r="R23" s="12">
        <f t="shared" si="1"/>
        <v>0</v>
      </c>
      <c r="S23" s="1"/>
    </row>
    <row r="24" spans="1:19" x14ac:dyDescent="0.35">
      <c r="K24" s="6">
        <v>29</v>
      </c>
      <c r="L24" s="8" t="s">
        <v>39</v>
      </c>
      <c r="M24" s="8" t="s">
        <v>22</v>
      </c>
      <c r="N24" s="6" t="s">
        <v>40</v>
      </c>
      <c r="O24" s="9">
        <v>9.99</v>
      </c>
      <c r="P24" s="10">
        <v>5.99</v>
      </c>
      <c r="Q24" s="11"/>
      <c r="R24" s="12">
        <f t="shared" si="1"/>
        <v>0</v>
      </c>
      <c r="S24" s="1"/>
    </row>
    <row r="25" spans="1:19" x14ac:dyDescent="0.35">
      <c r="A25" s="23" t="s">
        <v>41</v>
      </c>
      <c r="B25" s="24"/>
      <c r="C25" s="25" t="s">
        <v>42</v>
      </c>
      <c r="D25" s="24"/>
      <c r="E25" s="26" t="s">
        <v>43</v>
      </c>
      <c r="F25" s="27"/>
      <c r="G25" s="28"/>
      <c r="H25" s="29"/>
      <c r="I25" s="30"/>
      <c r="K25" s="6">
        <v>30</v>
      </c>
      <c r="L25" s="8" t="s">
        <v>44</v>
      </c>
      <c r="M25" s="8" t="s">
        <v>22</v>
      </c>
      <c r="N25" s="6">
        <v>19</v>
      </c>
      <c r="O25" s="9">
        <v>9.99</v>
      </c>
      <c r="P25" s="10">
        <v>6.99</v>
      </c>
      <c r="Q25" s="11"/>
      <c r="R25" s="12">
        <f t="shared" si="1"/>
        <v>0</v>
      </c>
      <c r="S25" s="1"/>
    </row>
    <row r="26" spans="1:19" x14ac:dyDescent="0.35">
      <c r="A26" s="107"/>
      <c r="B26" s="108"/>
      <c r="C26" s="107"/>
      <c r="D26" s="108"/>
      <c r="E26" s="107"/>
      <c r="F26" s="109"/>
      <c r="G26" s="109"/>
      <c r="H26" s="109"/>
      <c r="I26" s="108"/>
      <c r="K26" s="6">
        <v>31</v>
      </c>
      <c r="L26" s="8" t="s">
        <v>45</v>
      </c>
      <c r="M26" s="8" t="s">
        <v>22</v>
      </c>
      <c r="N26" s="6">
        <v>20</v>
      </c>
      <c r="O26" s="9">
        <v>12.5</v>
      </c>
      <c r="P26" s="10">
        <v>7.99</v>
      </c>
      <c r="Q26" s="11"/>
      <c r="R26" s="12">
        <f t="shared" si="1"/>
        <v>0</v>
      </c>
      <c r="S26" s="1"/>
    </row>
    <row r="27" spans="1:19" x14ac:dyDescent="0.35">
      <c r="K27" s="34"/>
      <c r="L27" s="3" t="s">
        <v>46</v>
      </c>
      <c r="M27" s="35"/>
      <c r="N27" s="36"/>
      <c r="O27" s="5" t="s">
        <v>47</v>
      </c>
      <c r="P27" s="5" t="s">
        <v>48</v>
      </c>
      <c r="Q27" s="5" t="s">
        <v>49</v>
      </c>
      <c r="R27" s="37"/>
      <c r="S27" s="1"/>
    </row>
    <row r="28" spans="1:19" ht="18.75" customHeight="1" x14ac:dyDescent="0.35">
      <c r="A28" s="38"/>
      <c r="B28" s="39"/>
      <c r="C28" s="40"/>
      <c r="D28" s="40"/>
      <c r="E28" s="40"/>
      <c r="F28" s="41"/>
      <c r="G28" s="42"/>
      <c r="H28" s="41"/>
      <c r="I28" s="43" t="s">
        <v>299</v>
      </c>
      <c r="K28" s="6">
        <v>33</v>
      </c>
      <c r="L28" s="44" t="s">
        <v>50</v>
      </c>
      <c r="M28" s="44" t="s">
        <v>51</v>
      </c>
      <c r="N28" s="44"/>
      <c r="O28" s="45">
        <v>99</v>
      </c>
      <c r="P28" s="46">
        <v>49.9</v>
      </c>
      <c r="Q28" s="11"/>
      <c r="R28" s="47">
        <f>(P28*Q28)*6</f>
        <v>0</v>
      </c>
      <c r="S28" s="1"/>
    </row>
    <row r="29" spans="1:19" ht="18" customHeight="1" x14ac:dyDescent="0.35">
      <c r="A29" s="31"/>
      <c r="B29" s="32"/>
      <c r="C29" s="32"/>
      <c r="D29" s="32"/>
      <c r="E29" s="32"/>
      <c r="F29" s="32"/>
      <c r="G29" s="33"/>
      <c r="K29" s="6">
        <v>34</v>
      </c>
      <c r="L29" s="44" t="s">
        <v>52</v>
      </c>
      <c r="M29" s="44" t="s">
        <v>22</v>
      </c>
      <c r="N29" s="44" t="s">
        <v>28</v>
      </c>
      <c r="O29" s="45">
        <v>45</v>
      </c>
      <c r="P29" s="46">
        <v>35</v>
      </c>
      <c r="Q29" s="11"/>
      <c r="R29" s="47">
        <f>(P29*Q29)*3</f>
        <v>0</v>
      </c>
      <c r="S29" s="1"/>
    </row>
    <row r="30" spans="1:19" ht="18" customHeight="1" x14ac:dyDescent="0.35">
      <c r="A30" s="31"/>
      <c r="B30" s="32"/>
      <c r="C30" s="32"/>
      <c r="D30" s="32"/>
      <c r="E30" s="32"/>
      <c r="F30" s="32"/>
      <c r="G30" s="33"/>
      <c r="K30" s="6">
        <v>35</v>
      </c>
      <c r="L30" s="44" t="s">
        <v>53</v>
      </c>
      <c r="M30" s="44" t="s">
        <v>22</v>
      </c>
      <c r="N30" s="44">
        <v>19</v>
      </c>
      <c r="O30" s="45">
        <v>59</v>
      </c>
      <c r="P30" s="46">
        <v>49</v>
      </c>
      <c r="Q30" s="11"/>
      <c r="R30" s="47">
        <f>(P30*Q30)*3</f>
        <v>0</v>
      </c>
      <c r="S30" s="1"/>
    </row>
    <row r="31" spans="1:19" ht="15.75" customHeight="1" x14ac:dyDescent="0.35">
      <c r="A31" s="88" t="s">
        <v>0</v>
      </c>
      <c r="B31" s="88" t="s">
        <v>1</v>
      </c>
      <c r="C31" s="90" t="s">
        <v>2</v>
      </c>
      <c r="D31" s="90" t="s">
        <v>3</v>
      </c>
      <c r="E31" s="88" t="s">
        <v>4</v>
      </c>
      <c r="F31" s="90"/>
      <c r="G31" s="88"/>
      <c r="H31" s="88" t="s">
        <v>54</v>
      </c>
      <c r="I31" s="88" t="s">
        <v>7</v>
      </c>
      <c r="K31" s="6">
        <v>36</v>
      </c>
      <c r="L31" s="44" t="s">
        <v>55</v>
      </c>
      <c r="M31" s="44" t="s">
        <v>22</v>
      </c>
      <c r="N31" s="44" t="s">
        <v>56</v>
      </c>
      <c r="O31" s="45">
        <v>89</v>
      </c>
      <c r="P31" s="46">
        <v>69</v>
      </c>
      <c r="Q31" s="11"/>
      <c r="R31" s="47">
        <f>(P31*Q31)*3</f>
        <v>0</v>
      </c>
      <c r="S31" s="1"/>
    </row>
    <row r="32" spans="1:19" ht="20.5" customHeight="1" x14ac:dyDescent="0.35">
      <c r="A32" s="88"/>
      <c r="B32" s="88"/>
      <c r="C32" s="90"/>
      <c r="D32" s="90"/>
      <c r="E32" s="88"/>
      <c r="F32" s="90"/>
      <c r="G32" s="88"/>
      <c r="H32" s="88"/>
      <c r="I32" s="88"/>
      <c r="K32" s="34"/>
      <c r="L32" s="3" t="s">
        <v>57</v>
      </c>
      <c r="M32" s="35"/>
      <c r="N32" s="36"/>
      <c r="O32" s="5" t="s">
        <v>47</v>
      </c>
      <c r="P32" s="5" t="s">
        <v>48</v>
      </c>
      <c r="Q32" s="5" t="s">
        <v>49</v>
      </c>
      <c r="R32" s="37"/>
      <c r="S32" s="1"/>
    </row>
    <row r="33" spans="1:19" ht="14.5" customHeight="1" x14ac:dyDescent="0.35">
      <c r="A33" s="2"/>
      <c r="B33" s="48" t="s">
        <v>58</v>
      </c>
      <c r="C33" s="49"/>
      <c r="D33" s="49"/>
      <c r="E33" s="50"/>
      <c r="F33" s="49"/>
      <c r="G33" s="5" t="s">
        <v>59</v>
      </c>
      <c r="H33" s="50"/>
      <c r="I33" s="49"/>
      <c r="K33" s="6">
        <v>37</v>
      </c>
      <c r="L33" s="7" t="s">
        <v>60</v>
      </c>
      <c r="M33" s="8" t="s">
        <v>10</v>
      </c>
      <c r="N33" s="6">
        <v>19</v>
      </c>
      <c r="O33" s="9">
        <v>9.9</v>
      </c>
      <c r="P33" s="10">
        <v>5.99</v>
      </c>
      <c r="Q33" s="11"/>
      <c r="R33" s="51">
        <f>P33*6*Q33</f>
        <v>0</v>
      </c>
      <c r="S33" s="1"/>
    </row>
    <row r="34" spans="1:19" ht="19.5" customHeight="1" x14ac:dyDescent="0.35">
      <c r="A34" s="100">
        <v>101</v>
      </c>
      <c r="B34" s="52" t="s">
        <v>61</v>
      </c>
      <c r="C34" s="52" t="s">
        <v>22</v>
      </c>
      <c r="D34" s="53">
        <v>19</v>
      </c>
      <c r="E34" s="101">
        <v>8.99</v>
      </c>
      <c r="F34" s="102"/>
      <c r="G34" s="101">
        <v>53.94</v>
      </c>
      <c r="H34" s="103"/>
      <c r="I34" s="104">
        <f>G34*H34</f>
        <v>0</v>
      </c>
      <c r="K34" s="6">
        <v>38</v>
      </c>
      <c r="L34" s="7" t="s">
        <v>62</v>
      </c>
      <c r="M34" s="8" t="s">
        <v>22</v>
      </c>
      <c r="N34" s="6" t="s">
        <v>13</v>
      </c>
      <c r="O34" s="9">
        <v>19.899999999999999</v>
      </c>
      <c r="P34" s="10">
        <v>12.9</v>
      </c>
      <c r="Q34" s="11"/>
      <c r="R34" s="51">
        <f>P34*6*Q34</f>
        <v>0</v>
      </c>
      <c r="S34" s="1"/>
    </row>
    <row r="35" spans="1:19" ht="17.25" customHeight="1" x14ac:dyDescent="0.35">
      <c r="A35" s="100"/>
      <c r="B35" s="52" t="s">
        <v>63</v>
      </c>
      <c r="C35" s="52" t="s">
        <v>22</v>
      </c>
      <c r="D35" s="53">
        <v>20</v>
      </c>
      <c r="E35" s="101"/>
      <c r="F35" s="102"/>
      <c r="G35" s="101"/>
      <c r="H35" s="103"/>
      <c r="I35" s="104"/>
      <c r="K35" s="6">
        <v>39</v>
      </c>
      <c r="L35" s="7" t="s">
        <v>64</v>
      </c>
      <c r="M35" s="8" t="s">
        <v>22</v>
      </c>
      <c r="N35" s="6">
        <v>20</v>
      </c>
      <c r="O35" s="9">
        <v>26.9</v>
      </c>
      <c r="P35" s="10">
        <v>19.899999999999999</v>
      </c>
      <c r="Q35" s="11"/>
      <c r="R35" s="51">
        <f>P35*6*Q35</f>
        <v>0</v>
      </c>
      <c r="S35" s="1"/>
    </row>
    <row r="36" spans="1:19" s="55" customFormat="1" ht="14.5" customHeight="1" x14ac:dyDescent="0.35">
      <c r="A36" s="100"/>
      <c r="B36" s="52" t="s">
        <v>65</v>
      </c>
      <c r="C36" s="52" t="s">
        <v>22</v>
      </c>
      <c r="D36" s="53" t="s">
        <v>13</v>
      </c>
      <c r="E36" s="101"/>
      <c r="F36" s="102"/>
      <c r="G36" s="101"/>
      <c r="H36" s="103"/>
      <c r="I36" s="104"/>
      <c r="J36" s="54"/>
      <c r="K36" s="34"/>
      <c r="L36" s="3" t="s">
        <v>66</v>
      </c>
      <c r="M36" s="35"/>
      <c r="N36" s="36"/>
      <c r="O36" s="5" t="s">
        <v>47</v>
      </c>
      <c r="P36" s="5" t="s">
        <v>48</v>
      </c>
      <c r="Q36" s="5" t="s">
        <v>49</v>
      </c>
      <c r="R36" s="37"/>
    </row>
    <row r="37" spans="1:19" s="55" customFormat="1" ht="17.25" customHeight="1" x14ac:dyDescent="0.35">
      <c r="A37" s="56"/>
      <c r="B37" s="57"/>
      <c r="C37" s="57"/>
      <c r="D37" s="58"/>
      <c r="E37" s="59"/>
      <c r="F37" s="58"/>
      <c r="G37" s="59"/>
      <c r="H37" s="60"/>
      <c r="I37" s="61"/>
      <c r="J37" s="54"/>
      <c r="K37" s="6">
        <v>41</v>
      </c>
      <c r="L37" s="7" t="s">
        <v>67</v>
      </c>
      <c r="M37" s="8" t="s">
        <v>10</v>
      </c>
      <c r="N37" s="6">
        <v>18</v>
      </c>
      <c r="O37" s="9">
        <v>8.99</v>
      </c>
      <c r="P37" s="10">
        <v>6.99</v>
      </c>
      <c r="Q37" s="11"/>
      <c r="R37" s="12">
        <f t="shared" ref="R37:R47" si="2">(P37*Q37)*6</f>
        <v>0</v>
      </c>
    </row>
    <row r="38" spans="1:19" s="55" customFormat="1" ht="17.25" customHeight="1" x14ac:dyDescent="0.35">
      <c r="A38" s="2"/>
      <c r="B38" s="48" t="s">
        <v>68</v>
      </c>
      <c r="C38" s="3"/>
      <c r="D38" s="3"/>
      <c r="E38" s="5" t="s">
        <v>47</v>
      </c>
      <c r="F38" s="3"/>
      <c r="G38" s="5" t="s">
        <v>59</v>
      </c>
      <c r="H38" s="5" t="s">
        <v>69</v>
      </c>
      <c r="I38" s="37"/>
      <c r="J38" s="54"/>
      <c r="K38" s="6">
        <v>42</v>
      </c>
      <c r="L38" s="7" t="s">
        <v>70</v>
      </c>
      <c r="M38" s="8" t="s">
        <v>22</v>
      </c>
      <c r="N38" s="6">
        <v>19</v>
      </c>
      <c r="O38" s="9">
        <v>11.9</v>
      </c>
      <c r="P38" s="10">
        <v>7.99</v>
      </c>
      <c r="Q38" s="11"/>
      <c r="R38" s="12">
        <f t="shared" si="2"/>
        <v>0</v>
      </c>
    </row>
    <row r="39" spans="1:19" ht="15.75" customHeight="1" x14ac:dyDescent="0.35">
      <c r="A39" s="6">
        <v>40</v>
      </c>
      <c r="B39" s="8" t="s">
        <v>71</v>
      </c>
      <c r="C39" s="8" t="s">
        <v>22</v>
      </c>
      <c r="D39" s="62">
        <v>20</v>
      </c>
      <c r="E39" s="9">
        <v>9.9</v>
      </c>
      <c r="F39" s="52"/>
      <c r="G39" s="63">
        <f>E39*6</f>
        <v>59.400000000000006</v>
      </c>
      <c r="H39" s="64"/>
      <c r="I39" s="65">
        <f t="shared" ref="I39:I44" si="3">(E39*6)*H39</f>
        <v>0</v>
      </c>
      <c r="K39" s="6">
        <v>43</v>
      </c>
      <c r="L39" s="7" t="s">
        <v>72</v>
      </c>
      <c r="M39" s="8" t="s">
        <v>22</v>
      </c>
      <c r="N39" s="6" t="s">
        <v>73</v>
      </c>
      <c r="O39" s="9">
        <v>19.899999999999999</v>
      </c>
      <c r="P39" s="10">
        <v>12.9</v>
      </c>
      <c r="Q39" s="11"/>
      <c r="R39" s="12">
        <f t="shared" si="2"/>
        <v>0</v>
      </c>
      <c r="S39" s="1"/>
    </row>
    <row r="40" spans="1:19" s="67" customFormat="1" ht="16.149999999999999" customHeight="1" x14ac:dyDescent="0.35">
      <c r="A40" s="6">
        <v>52</v>
      </c>
      <c r="B40" s="8" t="s">
        <v>74</v>
      </c>
      <c r="C40" s="8" t="s">
        <v>22</v>
      </c>
      <c r="D40" s="62">
        <v>18</v>
      </c>
      <c r="E40" s="9">
        <v>11.9</v>
      </c>
      <c r="F40" s="52"/>
      <c r="G40" s="63">
        <f t="shared" ref="G40:G44" si="4">E40*6</f>
        <v>71.400000000000006</v>
      </c>
      <c r="H40" s="64"/>
      <c r="I40" s="65">
        <f t="shared" si="3"/>
        <v>0</v>
      </c>
      <c r="J40" s="66"/>
      <c r="K40" s="6">
        <v>44</v>
      </c>
      <c r="L40" s="7" t="s">
        <v>75</v>
      </c>
      <c r="M40" s="8" t="s">
        <v>22</v>
      </c>
      <c r="N40" s="6">
        <v>19</v>
      </c>
      <c r="O40" s="9">
        <v>18.899999999999999</v>
      </c>
      <c r="P40" s="10">
        <v>13.9</v>
      </c>
      <c r="Q40" s="11"/>
      <c r="R40" s="12">
        <f t="shared" si="2"/>
        <v>0</v>
      </c>
    </row>
    <row r="41" spans="1:19" s="67" customFormat="1" ht="16.149999999999999" customHeight="1" x14ac:dyDescent="0.35">
      <c r="A41" s="6">
        <v>58</v>
      </c>
      <c r="B41" s="8" t="s">
        <v>76</v>
      </c>
      <c r="C41" s="8" t="s">
        <v>10</v>
      </c>
      <c r="D41" s="62">
        <v>19</v>
      </c>
      <c r="E41" s="9">
        <v>12.9</v>
      </c>
      <c r="F41" s="52"/>
      <c r="G41" s="63">
        <f t="shared" si="4"/>
        <v>77.400000000000006</v>
      </c>
      <c r="H41" s="64"/>
      <c r="I41" s="65">
        <f t="shared" si="3"/>
        <v>0</v>
      </c>
      <c r="J41" s="66"/>
      <c r="K41" s="6">
        <v>45</v>
      </c>
      <c r="L41" s="7" t="s">
        <v>77</v>
      </c>
      <c r="M41" s="8" t="s">
        <v>22</v>
      </c>
      <c r="N41" s="6">
        <v>20</v>
      </c>
      <c r="O41" s="9">
        <v>19.5</v>
      </c>
      <c r="P41" s="10">
        <v>14.9</v>
      </c>
      <c r="Q41" s="11"/>
      <c r="R41" s="12">
        <f t="shared" si="2"/>
        <v>0</v>
      </c>
    </row>
    <row r="42" spans="1:19" s="67" customFormat="1" ht="16.149999999999999" customHeight="1" x14ac:dyDescent="0.35">
      <c r="A42" s="6">
        <v>147</v>
      </c>
      <c r="B42" s="8" t="s">
        <v>78</v>
      </c>
      <c r="C42" s="8" t="s">
        <v>22</v>
      </c>
      <c r="D42" s="6" t="s">
        <v>13</v>
      </c>
      <c r="E42" s="9">
        <v>5.99</v>
      </c>
      <c r="F42" s="52"/>
      <c r="G42" s="63">
        <f t="shared" si="4"/>
        <v>35.94</v>
      </c>
      <c r="H42" s="64"/>
      <c r="I42" s="65">
        <f t="shared" si="3"/>
        <v>0</v>
      </c>
      <c r="J42" s="66"/>
      <c r="K42" s="6">
        <v>46</v>
      </c>
      <c r="L42" s="7" t="s">
        <v>79</v>
      </c>
      <c r="M42" s="8" t="s">
        <v>22</v>
      </c>
      <c r="N42" s="6">
        <v>20</v>
      </c>
      <c r="O42" s="9">
        <v>24.9</v>
      </c>
      <c r="P42" s="10">
        <v>16.899999999999999</v>
      </c>
      <c r="Q42" s="11"/>
      <c r="R42" s="12">
        <f t="shared" si="2"/>
        <v>0</v>
      </c>
    </row>
    <row r="43" spans="1:19" ht="16.149999999999999" customHeight="1" x14ac:dyDescent="0.35">
      <c r="A43" s="6">
        <v>151</v>
      </c>
      <c r="B43" s="8" t="s">
        <v>80</v>
      </c>
      <c r="C43" s="8" t="s">
        <v>22</v>
      </c>
      <c r="D43" s="6">
        <v>19</v>
      </c>
      <c r="E43" s="9">
        <v>5.99</v>
      </c>
      <c r="F43" s="52"/>
      <c r="G43" s="63">
        <f t="shared" si="4"/>
        <v>35.94</v>
      </c>
      <c r="H43" s="64"/>
      <c r="I43" s="65">
        <f t="shared" si="3"/>
        <v>0</v>
      </c>
      <c r="K43" s="34"/>
      <c r="L43" s="3" t="s">
        <v>81</v>
      </c>
      <c r="M43" s="35"/>
      <c r="N43" s="36"/>
      <c r="O43" s="5" t="s">
        <v>47</v>
      </c>
      <c r="P43" s="5" t="s">
        <v>48</v>
      </c>
      <c r="Q43" s="5" t="s">
        <v>49</v>
      </c>
      <c r="R43" s="37"/>
      <c r="S43" s="1"/>
    </row>
    <row r="44" spans="1:19" s="67" customFormat="1" ht="16.149999999999999" customHeight="1" x14ac:dyDescent="0.3">
      <c r="A44" s="6">
        <v>182</v>
      </c>
      <c r="B44" s="8" t="s">
        <v>82</v>
      </c>
      <c r="C44" s="8" t="s">
        <v>22</v>
      </c>
      <c r="D44" s="62">
        <v>20</v>
      </c>
      <c r="E44" s="9">
        <v>9.9</v>
      </c>
      <c r="F44" s="52"/>
      <c r="G44" s="63">
        <f t="shared" si="4"/>
        <v>59.400000000000006</v>
      </c>
      <c r="H44" s="64"/>
      <c r="I44" s="65">
        <f t="shared" si="3"/>
        <v>0</v>
      </c>
      <c r="J44" s="52"/>
      <c r="K44" s="6">
        <v>48</v>
      </c>
      <c r="L44" s="8" t="s">
        <v>83</v>
      </c>
      <c r="M44" s="8" t="s">
        <v>22</v>
      </c>
      <c r="N44" s="6">
        <v>17</v>
      </c>
      <c r="O44" s="9">
        <v>25.9</v>
      </c>
      <c r="P44" s="10">
        <v>17.899999999999999</v>
      </c>
      <c r="Q44" s="11"/>
      <c r="R44" s="12">
        <f t="shared" si="2"/>
        <v>0</v>
      </c>
    </row>
    <row r="45" spans="1:19" s="67" customFormat="1" ht="16.149999999999999" customHeight="1" x14ac:dyDescent="0.35">
      <c r="A45" s="56"/>
      <c r="B45" s="66"/>
      <c r="C45" s="66"/>
      <c r="D45" s="66"/>
      <c r="E45" s="66"/>
      <c r="F45" s="66"/>
      <c r="G45" s="66"/>
      <c r="H45" s="66"/>
      <c r="I45" s="66"/>
      <c r="J45" s="52"/>
      <c r="K45" s="6">
        <v>49</v>
      </c>
      <c r="L45" s="8" t="s">
        <v>84</v>
      </c>
      <c r="M45" s="8" t="s">
        <v>22</v>
      </c>
      <c r="N45" s="6">
        <v>20</v>
      </c>
      <c r="O45" s="9">
        <v>31.9</v>
      </c>
      <c r="P45" s="10">
        <v>21.9</v>
      </c>
      <c r="Q45" s="11"/>
      <c r="R45" s="12">
        <f t="shared" si="2"/>
        <v>0</v>
      </c>
    </row>
    <row r="46" spans="1:19" s="67" customFormat="1" ht="16.149999999999999" customHeight="1" x14ac:dyDescent="0.3">
      <c r="A46" s="2"/>
      <c r="B46" s="48" t="s">
        <v>85</v>
      </c>
      <c r="C46" s="3"/>
      <c r="D46" s="3"/>
      <c r="E46" s="5" t="s">
        <v>47</v>
      </c>
      <c r="F46" s="5" t="s">
        <v>86</v>
      </c>
      <c r="G46" s="5" t="s">
        <v>59</v>
      </c>
      <c r="H46" s="5" t="s">
        <v>69</v>
      </c>
      <c r="I46" s="3"/>
      <c r="J46" s="52"/>
      <c r="K46" s="6">
        <v>50</v>
      </c>
      <c r="L46" s="8" t="s">
        <v>87</v>
      </c>
      <c r="M46" s="8" t="s">
        <v>22</v>
      </c>
      <c r="N46" s="6">
        <v>20</v>
      </c>
      <c r="O46" s="9">
        <v>41.9</v>
      </c>
      <c r="P46" s="10">
        <v>29</v>
      </c>
      <c r="Q46" s="11"/>
      <c r="R46" s="12">
        <f t="shared" si="2"/>
        <v>0</v>
      </c>
    </row>
    <row r="47" spans="1:19" s="67" customFormat="1" ht="16.149999999999999" customHeight="1" x14ac:dyDescent="0.3">
      <c r="A47" s="68">
        <v>11</v>
      </c>
      <c r="B47" s="8" t="s">
        <v>88</v>
      </c>
      <c r="C47" s="8" t="s">
        <v>10</v>
      </c>
      <c r="D47" s="53" t="s">
        <v>89</v>
      </c>
      <c r="E47" s="9">
        <v>14.9</v>
      </c>
      <c r="F47" s="105">
        <v>3.99</v>
      </c>
      <c r="G47" s="105">
        <f>F47*12</f>
        <v>47.88</v>
      </c>
      <c r="H47" s="103"/>
      <c r="I47" s="106">
        <f>(F47*12)*H47</f>
        <v>0</v>
      </c>
      <c r="J47" s="52"/>
      <c r="K47" s="6">
        <v>51</v>
      </c>
      <c r="L47" s="8" t="s">
        <v>90</v>
      </c>
      <c r="M47" s="8" t="s">
        <v>22</v>
      </c>
      <c r="N47" s="6" t="s">
        <v>13</v>
      </c>
      <c r="O47" s="9">
        <v>49.9</v>
      </c>
      <c r="P47" s="10">
        <v>35</v>
      </c>
      <c r="Q47" s="11"/>
      <c r="R47" s="12">
        <f t="shared" si="2"/>
        <v>0</v>
      </c>
    </row>
    <row r="48" spans="1:19" s="67" customFormat="1" ht="16.149999999999999" customHeight="1" x14ac:dyDescent="0.3">
      <c r="A48" s="68"/>
      <c r="B48" s="8" t="s">
        <v>91</v>
      </c>
      <c r="C48" s="8" t="s">
        <v>10</v>
      </c>
      <c r="D48" s="53">
        <v>20</v>
      </c>
      <c r="E48" s="9">
        <v>7.9</v>
      </c>
      <c r="F48" s="105"/>
      <c r="G48" s="105"/>
      <c r="H48" s="103"/>
      <c r="I48" s="106"/>
      <c r="J48" s="52"/>
      <c r="K48" s="34"/>
      <c r="L48" s="3" t="s">
        <v>92</v>
      </c>
      <c r="M48" s="35"/>
      <c r="N48" s="36"/>
      <c r="O48" s="5" t="s">
        <v>47</v>
      </c>
      <c r="P48" s="5" t="s">
        <v>48</v>
      </c>
      <c r="Q48" s="5" t="s">
        <v>49</v>
      </c>
      <c r="R48" s="37"/>
    </row>
    <row r="49" spans="1:18" s="67" customFormat="1" ht="16.149999999999999" customHeight="1" x14ac:dyDescent="0.3">
      <c r="A49" s="68">
        <v>28</v>
      </c>
      <c r="B49" s="8" t="s">
        <v>93</v>
      </c>
      <c r="C49" s="8" t="s">
        <v>22</v>
      </c>
      <c r="D49" s="53" t="s">
        <v>38</v>
      </c>
      <c r="E49" s="9">
        <v>10.5</v>
      </c>
      <c r="F49" s="105">
        <v>3.99</v>
      </c>
      <c r="G49" s="105">
        <f t="shared" ref="G49" si="5">F49*12</f>
        <v>47.88</v>
      </c>
      <c r="H49" s="103"/>
      <c r="I49" s="106">
        <f>(F49*12)*H49</f>
        <v>0</v>
      </c>
      <c r="J49" s="52"/>
      <c r="K49" s="6">
        <v>53</v>
      </c>
      <c r="L49" s="7" t="s">
        <v>94</v>
      </c>
      <c r="M49" s="8" t="s">
        <v>22</v>
      </c>
      <c r="N49" s="6">
        <v>18</v>
      </c>
      <c r="O49" s="9">
        <v>12.9</v>
      </c>
      <c r="P49" s="10">
        <v>7.99</v>
      </c>
      <c r="Q49" s="11"/>
      <c r="R49" s="12">
        <f t="shared" ref="R49:R53" si="6">(P49*Q49)*6</f>
        <v>0</v>
      </c>
    </row>
    <row r="50" spans="1:18" s="67" customFormat="1" ht="16.149999999999999" customHeight="1" x14ac:dyDescent="0.3">
      <c r="A50" s="68"/>
      <c r="B50" s="8" t="s">
        <v>95</v>
      </c>
      <c r="C50" s="8" t="s">
        <v>22</v>
      </c>
      <c r="D50" s="53" t="s">
        <v>96</v>
      </c>
      <c r="E50" s="9">
        <v>7.9</v>
      </c>
      <c r="F50" s="105"/>
      <c r="G50" s="105"/>
      <c r="H50" s="103"/>
      <c r="I50" s="106"/>
      <c r="J50" s="52"/>
      <c r="K50" s="6">
        <v>54</v>
      </c>
      <c r="L50" s="7" t="s">
        <v>97</v>
      </c>
      <c r="M50" s="8" t="s">
        <v>22</v>
      </c>
      <c r="N50" s="6">
        <v>20</v>
      </c>
      <c r="O50" s="9">
        <v>35</v>
      </c>
      <c r="P50" s="10">
        <v>22.9</v>
      </c>
      <c r="Q50" s="11"/>
      <c r="R50" s="12">
        <f t="shared" si="6"/>
        <v>0</v>
      </c>
    </row>
    <row r="51" spans="1:18" s="70" customFormat="1" ht="16.149999999999999" customHeight="1" x14ac:dyDescent="0.35">
      <c r="A51" s="68">
        <v>32</v>
      </c>
      <c r="B51" s="8" t="s">
        <v>98</v>
      </c>
      <c r="C51" s="8" t="s">
        <v>22</v>
      </c>
      <c r="D51" s="53">
        <v>16</v>
      </c>
      <c r="E51" s="9">
        <v>9.99</v>
      </c>
      <c r="F51" s="105">
        <v>3.99</v>
      </c>
      <c r="G51" s="105">
        <f t="shared" ref="G51" si="7">F51*12</f>
        <v>47.88</v>
      </c>
      <c r="H51" s="103"/>
      <c r="I51" s="106">
        <f>(F51*12)*H51</f>
        <v>0</v>
      </c>
      <c r="J51" s="69"/>
      <c r="K51" s="6">
        <v>55</v>
      </c>
      <c r="L51" s="7" t="s">
        <v>99</v>
      </c>
      <c r="M51" s="8" t="s">
        <v>10</v>
      </c>
      <c r="N51" s="6">
        <v>20</v>
      </c>
      <c r="O51" s="9">
        <v>25</v>
      </c>
      <c r="P51" s="10">
        <v>16.899999999999999</v>
      </c>
      <c r="Q51" s="11"/>
      <c r="R51" s="12">
        <f t="shared" si="6"/>
        <v>0</v>
      </c>
    </row>
    <row r="52" spans="1:18" s="71" customFormat="1" ht="13" x14ac:dyDescent="0.3">
      <c r="A52" s="68"/>
      <c r="B52" s="8" t="s">
        <v>100</v>
      </c>
      <c r="C52" s="8" t="s">
        <v>22</v>
      </c>
      <c r="D52" s="53" t="s">
        <v>101</v>
      </c>
      <c r="E52" s="9">
        <v>8.9</v>
      </c>
      <c r="F52" s="105"/>
      <c r="G52" s="105"/>
      <c r="H52" s="103"/>
      <c r="I52" s="106"/>
      <c r="J52" s="52"/>
      <c r="K52" s="6">
        <v>56</v>
      </c>
      <c r="L52" s="7" t="s">
        <v>102</v>
      </c>
      <c r="M52" s="8" t="s">
        <v>10</v>
      </c>
      <c r="N52" s="6">
        <v>20</v>
      </c>
      <c r="O52" s="9">
        <v>55</v>
      </c>
      <c r="P52" s="10">
        <v>45.9</v>
      </c>
      <c r="Q52" s="11"/>
      <c r="R52" s="12">
        <f t="shared" si="6"/>
        <v>0</v>
      </c>
    </row>
    <row r="53" spans="1:18" s="71" customFormat="1" ht="13" x14ac:dyDescent="0.3">
      <c r="A53" s="68">
        <v>47</v>
      </c>
      <c r="B53" s="8" t="s">
        <v>103</v>
      </c>
      <c r="C53" s="8" t="s">
        <v>22</v>
      </c>
      <c r="D53" s="53">
        <v>20</v>
      </c>
      <c r="E53" s="9">
        <v>15</v>
      </c>
      <c r="F53" s="105">
        <v>6.99</v>
      </c>
      <c r="G53" s="105">
        <f t="shared" ref="G53" si="8">F53*12</f>
        <v>83.88</v>
      </c>
      <c r="H53" s="103"/>
      <c r="I53" s="106">
        <f>(F53*12)*H53</f>
        <v>0</v>
      </c>
      <c r="J53" s="52"/>
      <c r="K53" s="6">
        <v>57</v>
      </c>
      <c r="L53" s="7" t="s">
        <v>104</v>
      </c>
      <c r="M53" s="8" t="s">
        <v>10</v>
      </c>
      <c r="N53" s="6">
        <v>20</v>
      </c>
      <c r="O53" s="9">
        <v>70</v>
      </c>
      <c r="P53" s="10">
        <v>59.9</v>
      </c>
      <c r="Q53" s="11"/>
      <c r="R53" s="12">
        <f t="shared" si="6"/>
        <v>0</v>
      </c>
    </row>
    <row r="54" spans="1:18" s="71" customFormat="1" x14ac:dyDescent="0.3">
      <c r="A54" s="68"/>
      <c r="B54" s="8" t="s">
        <v>105</v>
      </c>
      <c r="C54" s="8" t="s">
        <v>22</v>
      </c>
      <c r="D54" s="53" t="s">
        <v>28</v>
      </c>
      <c r="E54" s="9">
        <v>8.99</v>
      </c>
      <c r="F54" s="105"/>
      <c r="G54" s="105"/>
      <c r="H54" s="103"/>
      <c r="I54" s="106"/>
      <c r="J54" s="52"/>
      <c r="K54" s="34"/>
      <c r="L54" s="3"/>
      <c r="M54" s="35"/>
      <c r="N54" s="36"/>
      <c r="O54" s="5" t="s">
        <v>47</v>
      </c>
      <c r="P54" s="5" t="s">
        <v>48</v>
      </c>
      <c r="Q54" s="5" t="s">
        <v>49</v>
      </c>
      <c r="R54" s="37"/>
    </row>
    <row r="55" spans="1:18" s="71" customFormat="1" ht="13" x14ac:dyDescent="0.3">
      <c r="A55" s="68">
        <v>89</v>
      </c>
      <c r="B55" s="8" t="s">
        <v>106</v>
      </c>
      <c r="C55" s="8" t="s">
        <v>22</v>
      </c>
      <c r="D55" s="53" t="s">
        <v>13</v>
      </c>
      <c r="E55" s="9">
        <v>12.9</v>
      </c>
      <c r="F55" s="105">
        <v>4.99</v>
      </c>
      <c r="G55" s="105">
        <f t="shared" ref="G55" si="9">F55*12</f>
        <v>59.88</v>
      </c>
      <c r="H55" s="103"/>
      <c r="I55" s="106">
        <f>(F55*12)*H55</f>
        <v>0</v>
      </c>
      <c r="J55" s="52"/>
      <c r="K55" s="6">
        <v>59</v>
      </c>
      <c r="L55" s="7" t="s">
        <v>107</v>
      </c>
      <c r="M55" s="8" t="s">
        <v>10</v>
      </c>
      <c r="N55" s="6" t="s">
        <v>108</v>
      </c>
      <c r="O55" s="9">
        <v>24.9</v>
      </c>
      <c r="P55" s="10">
        <v>17.899999999999999</v>
      </c>
      <c r="Q55" s="11"/>
      <c r="R55" s="12">
        <f>(P55*Q55)*6</f>
        <v>0</v>
      </c>
    </row>
    <row r="56" spans="1:18" s="71" customFormat="1" ht="13" x14ac:dyDescent="0.3">
      <c r="A56" s="68" t="s">
        <v>109</v>
      </c>
      <c r="B56" s="8" t="s">
        <v>110</v>
      </c>
      <c r="C56" s="8" t="s">
        <v>22</v>
      </c>
      <c r="D56" s="53">
        <v>20</v>
      </c>
      <c r="E56" s="9">
        <v>9.5</v>
      </c>
      <c r="F56" s="105"/>
      <c r="G56" s="105"/>
      <c r="H56" s="103"/>
      <c r="I56" s="106"/>
      <c r="J56" s="52"/>
      <c r="K56" s="6">
        <v>60</v>
      </c>
      <c r="L56" s="7" t="s">
        <v>111</v>
      </c>
      <c r="M56" s="8" t="s">
        <v>10</v>
      </c>
      <c r="N56" s="6" t="s">
        <v>13</v>
      </c>
      <c r="O56" s="9">
        <v>12.9</v>
      </c>
      <c r="P56" s="10">
        <v>7.99</v>
      </c>
      <c r="Q56" s="11"/>
      <c r="R56" s="12">
        <f>(P56*Q56)*6</f>
        <v>0</v>
      </c>
    </row>
    <row r="57" spans="1:18" s="71" customFormat="1" ht="13" x14ac:dyDescent="0.3">
      <c r="A57" s="68">
        <v>114</v>
      </c>
      <c r="B57" s="8" t="s">
        <v>112</v>
      </c>
      <c r="C57" s="8" t="s">
        <v>10</v>
      </c>
      <c r="D57" s="53">
        <v>20</v>
      </c>
      <c r="E57" s="9">
        <v>9.9</v>
      </c>
      <c r="F57" s="105">
        <v>3.99</v>
      </c>
      <c r="G57" s="105">
        <f t="shared" ref="G57" si="10">F57*12</f>
        <v>47.88</v>
      </c>
      <c r="H57" s="103"/>
      <c r="I57" s="106">
        <f>(F57*12)*H57</f>
        <v>0</v>
      </c>
      <c r="J57" s="52"/>
      <c r="K57" s="6">
        <v>61</v>
      </c>
      <c r="L57" s="7" t="s">
        <v>111</v>
      </c>
      <c r="M57" s="8" t="s">
        <v>22</v>
      </c>
      <c r="N57" s="6">
        <v>19</v>
      </c>
      <c r="O57" s="9">
        <v>12.9</v>
      </c>
      <c r="P57" s="10">
        <v>7.99</v>
      </c>
      <c r="Q57" s="11"/>
      <c r="R57" s="12">
        <f>(P57*Q57)*6</f>
        <v>0</v>
      </c>
    </row>
    <row r="58" spans="1:18" s="71" customFormat="1" ht="13" x14ac:dyDescent="0.3">
      <c r="A58" s="68"/>
      <c r="B58" s="8" t="s">
        <v>113</v>
      </c>
      <c r="C58" s="8" t="s">
        <v>22</v>
      </c>
      <c r="D58" s="53" t="s">
        <v>114</v>
      </c>
      <c r="E58" s="9">
        <v>13.9</v>
      </c>
      <c r="F58" s="105"/>
      <c r="G58" s="105"/>
      <c r="H58" s="103"/>
      <c r="I58" s="106"/>
      <c r="J58" s="52"/>
      <c r="K58" s="6">
        <v>62</v>
      </c>
      <c r="L58" s="7" t="s">
        <v>115</v>
      </c>
      <c r="M58" s="8" t="s">
        <v>10</v>
      </c>
      <c r="N58" s="6">
        <v>20</v>
      </c>
      <c r="O58" s="9">
        <v>14.9</v>
      </c>
      <c r="P58" s="10">
        <v>9.99</v>
      </c>
      <c r="Q58" s="11"/>
      <c r="R58" s="12">
        <f>(P58*Q58)*6</f>
        <v>0</v>
      </c>
    </row>
    <row r="59" spans="1:18" s="71" customFormat="1" ht="13" x14ac:dyDescent="0.3">
      <c r="A59" s="68">
        <v>128</v>
      </c>
      <c r="B59" s="8" t="s">
        <v>116</v>
      </c>
      <c r="C59" s="8" t="s">
        <v>22</v>
      </c>
      <c r="D59" s="53">
        <v>19</v>
      </c>
      <c r="E59" s="9">
        <v>7.99</v>
      </c>
      <c r="F59" s="105">
        <v>3.99</v>
      </c>
      <c r="G59" s="105">
        <f t="shared" ref="G59" si="11">F59*12</f>
        <v>47.88</v>
      </c>
      <c r="H59" s="103"/>
      <c r="I59" s="106">
        <f>(F59*12)*H59</f>
        <v>0</v>
      </c>
      <c r="J59" s="52"/>
      <c r="K59" s="6">
        <v>63</v>
      </c>
      <c r="L59" s="7" t="s">
        <v>117</v>
      </c>
      <c r="M59" s="8" t="s">
        <v>10</v>
      </c>
      <c r="N59" s="6">
        <v>19</v>
      </c>
      <c r="O59" s="9">
        <v>8.9</v>
      </c>
      <c r="P59" s="10">
        <v>4.99</v>
      </c>
      <c r="Q59" s="11"/>
      <c r="R59" s="12">
        <f>(P59*Q59)*6</f>
        <v>0</v>
      </c>
    </row>
    <row r="60" spans="1:18" s="71" customFormat="1" x14ac:dyDescent="0.3">
      <c r="A60" s="68"/>
      <c r="B60" s="8" t="s">
        <v>118</v>
      </c>
      <c r="C60" s="8" t="s">
        <v>22</v>
      </c>
      <c r="D60" s="53">
        <v>20</v>
      </c>
      <c r="E60" s="9">
        <v>7.99</v>
      </c>
      <c r="F60" s="105"/>
      <c r="G60" s="105"/>
      <c r="H60" s="103"/>
      <c r="I60" s="106"/>
      <c r="J60" s="52"/>
      <c r="K60" s="34"/>
      <c r="L60" s="3" t="s">
        <v>119</v>
      </c>
      <c r="M60" s="35"/>
      <c r="N60" s="36"/>
      <c r="O60" s="5" t="s">
        <v>47</v>
      </c>
      <c r="P60" s="5" t="s">
        <v>48</v>
      </c>
      <c r="Q60" s="5" t="s">
        <v>49</v>
      </c>
      <c r="R60" s="37"/>
    </row>
    <row r="61" spans="1:18" s="71" customFormat="1" ht="13" x14ac:dyDescent="0.3">
      <c r="A61" s="68">
        <v>160</v>
      </c>
      <c r="B61" s="8" t="s">
        <v>120</v>
      </c>
      <c r="C61" s="8" t="s">
        <v>22</v>
      </c>
      <c r="D61" s="53">
        <v>19</v>
      </c>
      <c r="E61" s="9">
        <v>10.9</v>
      </c>
      <c r="F61" s="105">
        <v>4.99</v>
      </c>
      <c r="G61" s="105">
        <f>F61*12</f>
        <v>59.88</v>
      </c>
      <c r="H61" s="103"/>
      <c r="I61" s="106">
        <f>(F61*12)*H61</f>
        <v>0</v>
      </c>
      <c r="J61" s="52"/>
      <c r="K61" s="6">
        <v>64</v>
      </c>
      <c r="L61" s="8" t="s">
        <v>121</v>
      </c>
      <c r="M61" s="8" t="s">
        <v>10</v>
      </c>
      <c r="N61" s="6"/>
      <c r="O61" s="9">
        <v>9.9499999999999993</v>
      </c>
      <c r="P61" s="10">
        <v>6.99</v>
      </c>
      <c r="Q61" s="11"/>
      <c r="R61" s="12">
        <f t="shared" ref="R61:R66" si="12">(P61*Q61)*6</f>
        <v>0</v>
      </c>
    </row>
    <row r="62" spans="1:18" s="71" customFormat="1" ht="13" x14ac:dyDescent="0.3">
      <c r="A62" s="6"/>
      <c r="B62" s="8" t="s">
        <v>122</v>
      </c>
      <c r="C62" s="8" t="s">
        <v>22</v>
      </c>
      <c r="D62" s="53">
        <v>19</v>
      </c>
      <c r="E62" s="9">
        <v>11.99</v>
      </c>
      <c r="F62" s="105"/>
      <c r="G62" s="105"/>
      <c r="H62" s="103"/>
      <c r="I62" s="106"/>
      <c r="J62" s="52"/>
      <c r="K62" s="6">
        <v>65</v>
      </c>
      <c r="L62" s="8" t="s">
        <v>123</v>
      </c>
      <c r="M62" s="8" t="s">
        <v>24</v>
      </c>
      <c r="N62" s="6"/>
      <c r="O62" s="9">
        <v>10.95</v>
      </c>
      <c r="P62" s="10">
        <v>7.99</v>
      </c>
      <c r="Q62" s="11"/>
      <c r="R62" s="12">
        <f t="shared" si="12"/>
        <v>0</v>
      </c>
    </row>
    <row r="63" spans="1:18" s="71" customFormat="1" ht="13" x14ac:dyDescent="0.3">
      <c r="A63" s="68">
        <v>166</v>
      </c>
      <c r="B63" s="8" t="s">
        <v>124</v>
      </c>
      <c r="C63" s="8" t="s">
        <v>22</v>
      </c>
      <c r="D63" s="53" t="s">
        <v>38</v>
      </c>
      <c r="E63" s="9">
        <v>8.9</v>
      </c>
      <c r="F63" s="105">
        <v>3.99</v>
      </c>
      <c r="G63" s="105">
        <f t="shared" ref="G63" si="13">F63*12</f>
        <v>47.88</v>
      </c>
      <c r="H63" s="103"/>
      <c r="I63" s="106">
        <f>(F63*12)*H63</f>
        <v>0</v>
      </c>
      <c r="J63" s="52"/>
      <c r="K63" s="6">
        <v>66</v>
      </c>
      <c r="L63" s="8" t="s">
        <v>125</v>
      </c>
      <c r="M63" s="8" t="s">
        <v>22</v>
      </c>
      <c r="N63" s="6" t="s">
        <v>13</v>
      </c>
      <c r="O63" s="9">
        <v>9.9499999999999993</v>
      </c>
      <c r="P63" s="10">
        <v>7.99</v>
      </c>
      <c r="Q63" s="11"/>
      <c r="R63" s="12">
        <f t="shared" si="12"/>
        <v>0</v>
      </c>
    </row>
    <row r="64" spans="1:18" s="67" customFormat="1" ht="16.149999999999999" customHeight="1" x14ac:dyDescent="0.3">
      <c r="A64" s="68"/>
      <c r="B64" s="8" t="s">
        <v>126</v>
      </c>
      <c r="C64" s="8" t="s">
        <v>22</v>
      </c>
      <c r="D64" s="53">
        <v>20</v>
      </c>
      <c r="E64" s="9">
        <v>8.9</v>
      </c>
      <c r="F64" s="105"/>
      <c r="G64" s="105"/>
      <c r="H64" s="103"/>
      <c r="I64" s="106"/>
      <c r="J64" s="52"/>
      <c r="K64" s="6">
        <v>67</v>
      </c>
      <c r="L64" s="8" t="s">
        <v>127</v>
      </c>
      <c r="M64" s="8" t="s">
        <v>10</v>
      </c>
      <c r="N64" s="6" t="s">
        <v>13</v>
      </c>
      <c r="O64" s="9">
        <v>9.9499999999999993</v>
      </c>
      <c r="P64" s="10">
        <v>7.99</v>
      </c>
      <c r="Q64" s="11"/>
      <c r="R64" s="12">
        <f t="shared" si="12"/>
        <v>0</v>
      </c>
    </row>
    <row r="65" spans="1:18" s="67" customFormat="1" ht="16.149999999999999" customHeight="1" x14ac:dyDescent="0.3">
      <c r="A65" s="68">
        <v>172</v>
      </c>
      <c r="B65" s="8" t="s">
        <v>128</v>
      </c>
      <c r="C65" s="72" t="s">
        <v>22</v>
      </c>
      <c r="D65" s="53">
        <v>20</v>
      </c>
      <c r="E65" s="73">
        <v>15.9</v>
      </c>
      <c r="F65" s="105">
        <v>5.99</v>
      </c>
      <c r="G65" s="105">
        <f t="shared" ref="G65" si="14">F65*12</f>
        <v>71.88</v>
      </c>
      <c r="H65" s="103"/>
      <c r="I65" s="106">
        <f>(F65*12)*H65</f>
        <v>0</v>
      </c>
      <c r="J65" s="52"/>
      <c r="K65" s="6">
        <v>68</v>
      </c>
      <c r="L65" s="8" t="s">
        <v>129</v>
      </c>
      <c r="M65" s="8" t="s">
        <v>22</v>
      </c>
      <c r="N65" s="6" t="s">
        <v>38</v>
      </c>
      <c r="O65" s="9">
        <v>15</v>
      </c>
      <c r="P65" s="10">
        <v>10.9</v>
      </c>
      <c r="Q65" s="11"/>
      <c r="R65" s="12">
        <f t="shared" si="12"/>
        <v>0</v>
      </c>
    </row>
    <row r="66" spans="1:18" s="67" customFormat="1" ht="16.149999999999999" customHeight="1" x14ac:dyDescent="0.3">
      <c r="A66" s="68"/>
      <c r="B66" s="8" t="s">
        <v>130</v>
      </c>
      <c r="C66" s="72" t="s">
        <v>22</v>
      </c>
      <c r="D66" s="53" t="s">
        <v>38</v>
      </c>
      <c r="E66" s="73">
        <v>15.9</v>
      </c>
      <c r="F66" s="105"/>
      <c r="G66" s="105"/>
      <c r="H66" s="103"/>
      <c r="I66" s="106"/>
      <c r="J66" s="52"/>
      <c r="K66" s="6">
        <v>69</v>
      </c>
      <c r="L66" s="8" t="s">
        <v>131</v>
      </c>
      <c r="M66" s="8" t="s">
        <v>10</v>
      </c>
      <c r="N66" s="6" t="s">
        <v>38</v>
      </c>
      <c r="O66" s="9">
        <v>15</v>
      </c>
      <c r="P66" s="10">
        <v>10.9</v>
      </c>
      <c r="Q66" s="11"/>
      <c r="R66" s="12">
        <f t="shared" si="12"/>
        <v>0</v>
      </c>
    </row>
    <row r="67" spans="1:18" s="71" customFormat="1" x14ac:dyDescent="0.3">
      <c r="A67" s="68">
        <v>199</v>
      </c>
      <c r="B67" s="8" t="s">
        <v>132</v>
      </c>
      <c r="C67" s="8" t="s">
        <v>10</v>
      </c>
      <c r="D67" s="53" t="s">
        <v>13</v>
      </c>
      <c r="E67" s="9">
        <v>7.99</v>
      </c>
      <c r="F67" s="105">
        <v>3.99</v>
      </c>
      <c r="G67" s="105">
        <f t="shared" ref="G67" si="15">F67*12</f>
        <v>47.88</v>
      </c>
      <c r="H67" s="103"/>
      <c r="I67" s="106">
        <f>(F67*12)*H67</f>
        <v>0</v>
      </c>
      <c r="J67" s="52"/>
      <c r="K67" s="34"/>
      <c r="L67" s="3" t="s">
        <v>133</v>
      </c>
      <c r="M67" s="35"/>
      <c r="N67" s="36"/>
      <c r="O67" s="5" t="s">
        <v>47</v>
      </c>
      <c r="P67" s="5" t="s">
        <v>48</v>
      </c>
      <c r="Q67" s="5" t="s">
        <v>49</v>
      </c>
      <c r="R67" s="37"/>
    </row>
    <row r="68" spans="1:18" s="67" customFormat="1" ht="16.149999999999999" customHeight="1" x14ac:dyDescent="0.3">
      <c r="A68" s="68" t="s">
        <v>109</v>
      </c>
      <c r="B68" s="8" t="s">
        <v>134</v>
      </c>
      <c r="C68" s="8" t="s">
        <v>10</v>
      </c>
      <c r="D68" s="53" t="s">
        <v>38</v>
      </c>
      <c r="E68" s="9">
        <v>7.99</v>
      </c>
      <c r="F68" s="105"/>
      <c r="G68" s="105"/>
      <c r="H68" s="103"/>
      <c r="I68" s="106"/>
      <c r="J68" s="52"/>
      <c r="K68" s="6">
        <v>70</v>
      </c>
      <c r="L68" s="7" t="s">
        <v>135</v>
      </c>
      <c r="M68" s="8" t="s">
        <v>22</v>
      </c>
      <c r="N68" s="6" t="s">
        <v>13</v>
      </c>
      <c r="O68" s="9">
        <v>22.9</v>
      </c>
      <c r="P68" s="10">
        <v>17.899999999999999</v>
      </c>
      <c r="Q68" s="11"/>
      <c r="R68" s="12">
        <f>(P68*Q68)*3</f>
        <v>0</v>
      </c>
    </row>
    <row r="69" spans="1:18" s="67" customFormat="1" ht="16.149999999999999" customHeight="1" x14ac:dyDescent="0.3">
      <c r="A69" s="88" t="s">
        <v>0</v>
      </c>
      <c r="B69" s="88" t="s">
        <v>1</v>
      </c>
      <c r="C69" s="90" t="s">
        <v>2</v>
      </c>
      <c r="D69" s="90" t="s">
        <v>3</v>
      </c>
      <c r="E69" s="88" t="s">
        <v>4</v>
      </c>
      <c r="F69" s="90" t="s">
        <v>136</v>
      </c>
      <c r="G69" s="88" t="s">
        <v>5</v>
      </c>
      <c r="H69" s="88" t="s">
        <v>6</v>
      </c>
      <c r="I69" s="88" t="s">
        <v>7</v>
      </c>
      <c r="J69" s="52"/>
      <c r="K69" s="6">
        <v>71</v>
      </c>
      <c r="L69" s="7" t="s">
        <v>137</v>
      </c>
      <c r="M69" s="8" t="s">
        <v>10</v>
      </c>
      <c r="N69" s="6">
        <v>19</v>
      </c>
      <c r="O69" s="9">
        <v>52</v>
      </c>
      <c r="P69" s="10">
        <v>35.9</v>
      </c>
      <c r="Q69" s="11"/>
      <c r="R69" s="12">
        <f>(P69*Q69)*3</f>
        <v>0</v>
      </c>
    </row>
    <row r="70" spans="1:18" s="67" customFormat="1" ht="16.149999999999999" customHeight="1" x14ac:dyDescent="0.3">
      <c r="A70" s="88"/>
      <c r="B70" s="88"/>
      <c r="C70" s="90"/>
      <c r="D70" s="90"/>
      <c r="E70" s="88"/>
      <c r="F70" s="90"/>
      <c r="G70" s="88"/>
      <c r="H70" s="88"/>
      <c r="I70" s="88"/>
      <c r="J70" s="52"/>
      <c r="K70" s="6">
        <v>72</v>
      </c>
      <c r="L70" s="7" t="s">
        <v>137</v>
      </c>
      <c r="M70" s="8" t="s">
        <v>22</v>
      </c>
      <c r="N70" s="6">
        <v>18</v>
      </c>
      <c r="O70" s="9">
        <v>52</v>
      </c>
      <c r="P70" s="10">
        <v>35.9</v>
      </c>
      <c r="Q70" s="11"/>
      <c r="R70" s="12">
        <f>(P70*Q70)*3</f>
        <v>0</v>
      </c>
    </row>
    <row r="71" spans="1:18" s="67" customFormat="1" ht="16.149999999999999" customHeight="1" x14ac:dyDescent="0.3">
      <c r="A71" s="38"/>
      <c r="B71" s="3" t="s">
        <v>138</v>
      </c>
      <c r="C71" s="35"/>
      <c r="D71" s="36"/>
      <c r="E71" s="5" t="s">
        <v>47</v>
      </c>
      <c r="F71" s="3" t="s">
        <v>136</v>
      </c>
      <c r="G71" s="5" t="s">
        <v>48</v>
      </c>
      <c r="H71" s="5" t="s">
        <v>49</v>
      </c>
      <c r="I71" s="37"/>
      <c r="J71" s="52"/>
      <c r="K71" s="6">
        <v>73</v>
      </c>
      <c r="L71" s="7" t="s">
        <v>139</v>
      </c>
      <c r="M71" s="8" t="s">
        <v>22</v>
      </c>
      <c r="N71" s="6" t="s">
        <v>13</v>
      </c>
      <c r="O71" s="9">
        <v>14.99</v>
      </c>
      <c r="P71" s="10">
        <v>7.9</v>
      </c>
      <c r="Q71" s="11"/>
      <c r="R71" s="12">
        <f>(P71*Q71)*6</f>
        <v>0</v>
      </c>
    </row>
    <row r="72" spans="1:18" s="67" customFormat="1" ht="16.149999999999999" customHeight="1" x14ac:dyDescent="0.3">
      <c r="A72" s="6">
        <v>1</v>
      </c>
      <c r="B72" s="7" t="s">
        <v>140</v>
      </c>
      <c r="C72" s="7" t="s">
        <v>10</v>
      </c>
      <c r="D72" s="74"/>
      <c r="E72" s="9">
        <v>7.95</v>
      </c>
      <c r="F72" s="75">
        <f t="shared" ref="F72:F77" si="16">(E72-G72)/E72</f>
        <v>0.49811320754716981</v>
      </c>
      <c r="G72" s="76">
        <v>3.99</v>
      </c>
      <c r="H72" s="11"/>
      <c r="I72" s="51">
        <f t="shared" ref="I72:I77" si="17">G72*6*H72</f>
        <v>0</v>
      </c>
      <c r="J72" s="52"/>
      <c r="K72" s="34"/>
      <c r="L72" s="3" t="s">
        <v>141</v>
      </c>
      <c r="M72" s="35"/>
      <c r="N72" s="36"/>
      <c r="O72" s="5" t="s">
        <v>47</v>
      </c>
      <c r="P72" s="5" t="s">
        <v>48</v>
      </c>
      <c r="Q72" s="5" t="s">
        <v>49</v>
      </c>
      <c r="R72" s="37"/>
    </row>
    <row r="73" spans="1:18" s="67" customFormat="1" ht="16.149999999999999" customHeight="1" x14ac:dyDescent="0.3">
      <c r="A73" s="6">
        <v>2</v>
      </c>
      <c r="B73" s="7" t="s">
        <v>142</v>
      </c>
      <c r="C73" s="7" t="s">
        <v>10</v>
      </c>
      <c r="D73" s="74"/>
      <c r="E73" s="9">
        <v>7.95</v>
      </c>
      <c r="F73" s="75">
        <f t="shared" si="16"/>
        <v>0.37232704402515721</v>
      </c>
      <c r="G73" s="76">
        <v>4.99</v>
      </c>
      <c r="H73" s="11"/>
      <c r="I73" s="51">
        <f t="shared" si="17"/>
        <v>0</v>
      </c>
      <c r="J73" s="52"/>
      <c r="K73" s="6">
        <v>74</v>
      </c>
      <c r="L73" s="8" t="s">
        <v>143</v>
      </c>
      <c r="M73" s="8" t="s">
        <v>10</v>
      </c>
      <c r="N73" s="6">
        <v>20</v>
      </c>
      <c r="O73" s="9">
        <v>11.9</v>
      </c>
      <c r="P73" s="10">
        <v>5.95</v>
      </c>
      <c r="Q73" s="11"/>
      <c r="R73" s="51">
        <f t="shared" ref="R73:R78" si="18">P73*6*Q73</f>
        <v>0</v>
      </c>
    </row>
    <row r="74" spans="1:18" s="70" customFormat="1" ht="16.149999999999999" customHeight="1" x14ac:dyDescent="0.35">
      <c r="A74" s="6">
        <v>3</v>
      </c>
      <c r="B74" s="7" t="s">
        <v>142</v>
      </c>
      <c r="C74" s="7" t="s">
        <v>24</v>
      </c>
      <c r="D74" s="74"/>
      <c r="E74" s="9">
        <v>7.95</v>
      </c>
      <c r="F74" s="75">
        <f t="shared" si="16"/>
        <v>0.37232704402515721</v>
      </c>
      <c r="G74" s="76">
        <v>4.99</v>
      </c>
      <c r="H74" s="11"/>
      <c r="I74" s="51">
        <f t="shared" si="17"/>
        <v>0</v>
      </c>
      <c r="J74" s="69"/>
      <c r="K74" s="6">
        <v>75</v>
      </c>
      <c r="L74" s="8" t="s">
        <v>144</v>
      </c>
      <c r="M74" s="8" t="s">
        <v>10</v>
      </c>
      <c r="N74" s="6">
        <v>20</v>
      </c>
      <c r="O74" s="9">
        <v>22.9</v>
      </c>
      <c r="P74" s="10">
        <v>14.9</v>
      </c>
      <c r="Q74" s="11"/>
      <c r="R74" s="51">
        <f t="shared" si="18"/>
        <v>0</v>
      </c>
    </row>
    <row r="75" spans="1:18" s="70" customFormat="1" ht="16.149999999999999" customHeight="1" x14ac:dyDescent="0.35">
      <c r="A75" s="6">
        <v>4</v>
      </c>
      <c r="B75" s="7" t="s">
        <v>145</v>
      </c>
      <c r="C75" s="7" t="s">
        <v>10</v>
      </c>
      <c r="D75" s="74"/>
      <c r="E75" s="9">
        <v>20</v>
      </c>
      <c r="F75" s="75">
        <f t="shared" si="16"/>
        <v>0.30499999999999999</v>
      </c>
      <c r="G75" s="76">
        <v>13.9</v>
      </c>
      <c r="H75" s="11"/>
      <c r="I75" s="51">
        <f t="shared" si="17"/>
        <v>0</v>
      </c>
      <c r="J75" s="69"/>
      <c r="K75" s="6">
        <v>76</v>
      </c>
      <c r="L75" s="8" t="s">
        <v>146</v>
      </c>
      <c r="M75" s="8" t="s">
        <v>10</v>
      </c>
      <c r="N75" s="6">
        <v>20</v>
      </c>
      <c r="O75" s="9">
        <v>39.9</v>
      </c>
      <c r="P75" s="10">
        <v>29.9</v>
      </c>
      <c r="Q75" s="11"/>
      <c r="R75" s="51">
        <f t="shared" si="18"/>
        <v>0</v>
      </c>
    </row>
    <row r="76" spans="1:18" s="70" customFormat="1" ht="16.149999999999999" customHeight="1" x14ac:dyDescent="0.35">
      <c r="A76" s="6">
        <v>5</v>
      </c>
      <c r="B76" s="7" t="s">
        <v>147</v>
      </c>
      <c r="C76" s="7" t="s">
        <v>24</v>
      </c>
      <c r="D76" s="74"/>
      <c r="E76" s="9">
        <v>23</v>
      </c>
      <c r="F76" s="75">
        <f t="shared" si="16"/>
        <v>0.22173913043478266</v>
      </c>
      <c r="G76" s="76">
        <v>17.899999999999999</v>
      </c>
      <c r="H76" s="11"/>
      <c r="I76" s="51">
        <f t="shared" si="17"/>
        <v>0</v>
      </c>
      <c r="J76" s="69"/>
      <c r="K76" s="6">
        <v>77</v>
      </c>
      <c r="L76" s="8" t="s">
        <v>148</v>
      </c>
      <c r="M76" s="8" t="s">
        <v>22</v>
      </c>
      <c r="N76" s="6">
        <v>20</v>
      </c>
      <c r="O76" s="9">
        <v>11.9</v>
      </c>
      <c r="P76" s="10">
        <v>5.95</v>
      </c>
      <c r="Q76" s="11"/>
      <c r="R76" s="51">
        <f t="shared" si="18"/>
        <v>0</v>
      </c>
    </row>
    <row r="77" spans="1:18" s="67" customFormat="1" ht="16.149999999999999" customHeight="1" x14ac:dyDescent="0.35">
      <c r="A77" s="6">
        <v>6</v>
      </c>
      <c r="B77" s="7" t="s">
        <v>149</v>
      </c>
      <c r="C77" s="7" t="s">
        <v>10</v>
      </c>
      <c r="D77" s="74"/>
      <c r="E77" s="9">
        <v>25</v>
      </c>
      <c r="F77" s="75">
        <f t="shared" si="16"/>
        <v>0.24400000000000005</v>
      </c>
      <c r="G77" s="76">
        <v>18.899999999999999</v>
      </c>
      <c r="H77" s="11"/>
      <c r="I77" s="51">
        <f t="shared" si="17"/>
        <v>0</v>
      </c>
      <c r="J77" s="66"/>
      <c r="K77" s="6">
        <v>78</v>
      </c>
      <c r="L77" s="8" t="s">
        <v>150</v>
      </c>
      <c r="M77" s="8" t="s">
        <v>22</v>
      </c>
      <c r="N77" s="6">
        <v>18</v>
      </c>
      <c r="O77" s="9">
        <v>15.9</v>
      </c>
      <c r="P77" s="10">
        <v>8.9</v>
      </c>
      <c r="Q77" s="11"/>
      <c r="R77" s="51">
        <f t="shared" si="18"/>
        <v>0</v>
      </c>
    </row>
    <row r="78" spans="1:18" s="67" customFormat="1" ht="16.149999999999999" customHeight="1" x14ac:dyDescent="0.35">
      <c r="J78" s="66"/>
      <c r="K78" s="6">
        <v>79</v>
      </c>
      <c r="L78" s="8" t="s">
        <v>151</v>
      </c>
      <c r="M78" s="8" t="s">
        <v>22</v>
      </c>
      <c r="N78" s="6">
        <v>20</v>
      </c>
      <c r="O78" s="9">
        <v>19.899999999999999</v>
      </c>
      <c r="P78" s="10">
        <v>15.9</v>
      </c>
      <c r="Q78" s="11"/>
      <c r="R78" s="51">
        <f t="shared" si="18"/>
        <v>0</v>
      </c>
    </row>
    <row r="79" spans="1:18" s="67" customFormat="1" ht="16.149999999999999" customHeight="1" x14ac:dyDescent="0.35">
      <c r="A79" s="88" t="s">
        <v>0</v>
      </c>
      <c r="B79" s="88" t="s">
        <v>1</v>
      </c>
      <c r="C79" s="90" t="s">
        <v>2</v>
      </c>
      <c r="D79" s="90" t="s">
        <v>3</v>
      </c>
      <c r="E79" s="88" t="s">
        <v>4</v>
      </c>
      <c r="F79" s="90" t="s">
        <v>136</v>
      </c>
      <c r="G79" s="88" t="s">
        <v>5</v>
      </c>
      <c r="H79" s="88" t="s">
        <v>6</v>
      </c>
      <c r="I79" s="88" t="s">
        <v>7</v>
      </c>
      <c r="J79" s="66"/>
      <c r="K79" s="88" t="s">
        <v>0</v>
      </c>
      <c r="L79" s="88" t="s">
        <v>1</v>
      </c>
      <c r="M79" s="90" t="s">
        <v>2</v>
      </c>
      <c r="N79" s="90" t="s">
        <v>3</v>
      </c>
      <c r="O79" s="88" t="s">
        <v>4</v>
      </c>
      <c r="P79" s="88" t="s">
        <v>5</v>
      </c>
      <c r="Q79" s="88" t="s">
        <v>6</v>
      </c>
      <c r="R79" s="88" t="s">
        <v>7</v>
      </c>
    </row>
    <row r="80" spans="1:18" s="67" customFormat="1" ht="16.149999999999999" customHeight="1" x14ac:dyDescent="0.35">
      <c r="A80" s="88"/>
      <c r="B80" s="88"/>
      <c r="C80" s="90"/>
      <c r="D80" s="90"/>
      <c r="E80" s="88"/>
      <c r="F80" s="90"/>
      <c r="G80" s="88"/>
      <c r="H80" s="88"/>
      <c r="I80" s="88"/>
      <c r="J80" s="66"/>
      <c r="K80" s="88"/>
      <c r="L80" s="88"/>
      <c r="M80" s="90"/>
      <c r="N80" s="90"/>
      <c r="O80" s="88"/>
      <c r="P80" s="88"/>
      <c r="Q80" s="88"/>
      <c r="R80" s="88"/>
    </row>
    <row r="81" spans="1:19" s="67" customFormat="1" ht="16.149999999999999" customHeight="1" x14ac:dyDescent="0.35">
      <c r="A81" s="34"/>
      <c r="B81" s="3" t="s">
        <v>152</v>
      </c>
      <c r="C81" s="35"/>
      <c r="D81" s="36"/>
      <c r="E81" s="5" t="s">
        <v>47</v>
      </c>
      <c r="F81" s="3" t="s">
        <v>136</v>
      </c>
      <c r="G81" s="5" t="s">
        <v>48</v>
      </c>
      <c r="H81" s="5" t="s">
        <v>49</v>
      </c>
      <c r="I81" s="37"/>
      <c r="J81" s="66"/>
      <c r="K81" s="38"/>
      <c r="L81" s="3" t="s">
        <v>153</v>
      </c>
      <c r="M81" s="35"/>
      <c r="N81" s="36"/>
      <c r="O81" s="5" t="s">
        <v>47</v>
      </c>
      <c r="P81" s="5" t="s">
        <v>48</v>
      </c>
      <c r="Q81" s="5" t="s">
        <v>49</v>
      </c>
      <c r="R81" s="37"/>
    </row>
    <row r="82" spans="1:19" s="67" customFormat="1" ht="16.149999999999999" customHeight="1" x14ac:dyDescent="0.35">
      <c r="A82" s="6">
        <v>80</v>
      </c>
      <c r="B82" s="8" t="s">
        <v>154</v>
      </c>
      <c r="C82" s="8" t="s">
        <v>22</v>
      </c>
      <c r="D82" s="77" t="s">
        <v>155</v>
      </c>
      <c r="E82" s="9">
        <v>29.9</v>
      </c>
      <c r="F82" s="75">
        <f t="shared" ref="F82:F90" si="19">(E82-G82)/E82</f>
        <v>0.33444816053511706</v>
      </c>
      <c r="G82" s="10">
        <v>19.899999999999999</v>
      </c>
      <c r="H82" s="11"/>
      <c r="I82" s="51">
        <f t="shared" ref="I82:I90" si="20">G82*6*H82</f>
        <v>0</v>
      </c>
      <c r="J82" s="66"/>
      <c r="K82" s="6">
        <v>144</v>
      </c>
      <c r="L82" s="7" t="s">
        <v>156</v>
      </c>
      <c r="M82" s="8" t="s">
        <v>10</v>
      </c>
      <c r="N82" s="6">
        <v>18</v>
      </c>
      <c r="O82" s="9">
        <v>8.9</v>
      </c>
      <c r="P82" s="10">
        <v>5.99</v>
      </c>
      <c r="Q82" s="11"/>
      <c r="R82" s="51">
        <f>P82*6*Q82</f>
        <v>0</v>
      </c>
    </row>
    <row r="83" spans="1:19" s="67" customFormat="1" ht="16.149999999999999" customHeight="1" x14ac:dyDescent="0.35">
      <c r="A83" s="6">
        <v>81</v>
      </c>
      <c r="B83" s="8" t="s">
        <v>157</v>
      </c>
      <c r="C83" s="8" t="s">
        <v>10</v>
      </c>
      <c r="D83" s="77">
        <v>20</v>
      </c>
      <c r="E83" s="9">
        <v>7.99</v>
      </c>
      <c r="F83" s="75">
        <f t="shared" si="19"/>
        <v>0.50062578222778475</v>
      </c>
      <c r="G83" s="10">
        <v>3.99</v>
      </c>
      <c r="H83" s="11"/>
      <c r="I83" s="51">
        <f t="shared" si="20"/>
        <v>0</v>
      </c>
      <c r="J83" s="66"/>
      <c r="K83" s="6">
        <v>145</v>
      </c>
      <c r="L83" s="7" t="s">
        <v>158</v>
      </c>
      <c r="M83" s="8" t="s">
        <v>22</v>
      </c>
      <c r="N83" s="6">
        <v>20</v>
      </c>
      <c r="O83" s="9">
        <v>8.9</v>
      </c>
      <c r="P83" s="10">
        <v>5.99</v>
      </c>
      <c r="Q83" s="11"/>
      <c r="R83" s="51">
        <f>P83*6*Q83</f>
        <v>0</v>
      </c>
    </row>
    <row r="84" spans="1:19" s="67" customFormat="1" ht="16.149999999999999" customHeight="1" x14ac:dyDescent="0.3">
      <c r="A84" s="6">
        <v>82</v>
      </c>
      <c r="B84" s="8" t="s">
        <v>159</v>
      </c>
      <c r="C84" s="8" t="s">
        <v>10</v>
      </c>
      <c r="D84" s="6">
        <v>20</v>
      </c>
      <c r="E84" s="9">
        <v>9.9</v>
      </c>
      <c r="F84" s="75">
        <f t="shared" si="19"/>
        <v>0.59696969696969693</v>
      </c>
      <c r="G84" s="10">
        <v>3.99</v>
      </c>
      <c r="H84" s="11"/>
      <c r="I84" s="51">
        <f t="shared" si="20"/>
        <v>0</v>
      </c>
      <c r="K84" s="6">
        <v>146</v>
      </c>
      <c r="L84" s="7" t="s">
        <v>160</v>
      </c>
      <c r="M84" s="8" t="s">
        <v>24</v>
      </c>
      <c r="N84" s="6">
        <v>20</v>
      </c>
      <c r="O84" s="9">
        <v>5.99</v>
      </c>
      <c r="P84" s="10">
        <v>4.99</v>
      </c>
      <c r="Q84" s="11"/>
      <c r="R84" s="51">
        <f>P84*6*Q84</f>
        <v>0</v>
      </c>
    </row>
    <row r="85" spans="1:19" ht="14.5" customHeight="1" x14ac:dyDescent="0.35">
      <c r="A85" s="6">
        <v>83</v>
      </c>
      <c r="B85" s="8" t="s">
        <v>161</v>
      </c>
      <c r="C85" s="8" t="s">
        <v>10</v>
      </c>
      <c r="D85" s="6" t="s">
        <v>28</v>
      </c>
      <c r="E85" s="9">
        <v>9.9</v>
      </c>
      <c r="F85" s="75">
        <f t="shared" si="19"/>
        <v>0.39494949494949494</v>
      </c>
      <c r="G85" s="10">
        <v>5.99</v>
      </c>
      <c r="H85" s="11"/>
      <c r="I85" s="51">
        <f t="shared" si="20"/>
        <v>0</v>
      </c>
      <c r="K85" s="38"/>
      <c r="L85" s="3" t="s">
        <v>162</v>
      </c>
      <c r="M85" s="35"/>
      <c r="N85" s="36"/>
      <c r="O85" s="5" t="s">
        <v>47</v>
      </c>
      <c r="P85" s="5" t="s">
        <v>48</v>
      </c>
      <c r="Q85" s="5" t="s">
        <v>49</v>
      </c>
      <c r="R85" s="37"/>
      <c r="S85" s="1"/>
    </row>
    <row r="86" spans="1:19" s="67" customFormat="1" ht="16.149999999999999" customHeight="1" x14ac:dyDescent="0.3">
      <c r="A86" s="6">
        <v>84</v>
      </c>
      <c r="B86" s="8" t="s">
        <v>163</v>
      </c>
      <c r="C86" s="8" t="s">
        <v>22</v>
      </c>
      <c r="D86" s="6" t="s">
        <v>13</v>
      </c>
      <c r="E86" s="9">
        <v>11.9</v>
      </c>
      <c r="F86" s="75">
        <f t="shared" si="19"/>
        <v>0.49663865546218489</v>
      </c>
      <c r="G86" s="10">
        <v>5.99</v>
      </c>
      <c r="H86" s="11"/>
      <c r="I86" s="51">
        <f t="shared" si="20"/>
        <v>0</v>
      </c>
      <c r="K86" s="6">
        <v>148</v>
      </c>
      <c r="L86" s="8" t="s">
        <v>164</v>
      </c>
      <c r="M86" s="8" t="s">
        <v>10</v>
      </c>
      <c r="N86" s="6">
        <v>20</v>
      </c>
      <c r="O86" s="9">
        <v>9.9</v>
      </c>
      <c r="P86" s="10">
        <v>6.99</v>
      </c>
      <c r="Q86" s="11"/>
      <c r="R86" s="51">
        <f>P86*6*Q86</f>
        <v>0</v>
      </c>
    </row>
    <row r="87" spans="1:19" s="67" customFormat="1" ht="16.149999999999999" customHeight="1" x14ac:dyDescent="0.3">
      <c r="A87" s="6">
        <v>85</v>
      </c>
      <c r="B87" s="8" t="s">
        <v>165</v>
      </c>
      <c r="C87" s="8" t="s">
        <v>22</v>
      </c>
      <c r="D87" s="6">
        <v>20</v>
      </c>
      <c r="E87" s="9">
        <v>12.99</v>
      </c>
      <c r="F87" s="75">
        <f t="shared" si="19"/>
        <v>0.38491147036181678</v>
      </c>
      <c r="G87" s="10">
        <v>7.99</v>
      </c>
      <c r="H87" s="11"/>
      <c r="I87" s="51">
        <f t="shared" si="20"/>
        <v>0</v>
      </c>
      <c r="K87" s="6">
        <v>149</v>
      </c>
      <c r="L87" s="8" t="s">
        <v>166</v>
      </c>
      <c r="M87" s="8" t="s">
        <v>10</v>
      </c>
      <c r="N87" s="6">
        <v>18</v>
      </c>
      <c r="O87" s="9">
        <v>5.99</v>
      </c>
      <c r="P87" s="10">
        <v>3.99</v>
      </c>
      <c r="Q87" s="11"/>
      <c r="R87" s="51">
        <f>P87*6*Q87</f>
        <v>0</v>
      </c>
    </row>
    <row r="88" spans="1:19" s="67" customFormat="1" ht="16.149999999999999" customHeight="1" x14ac:dyDescent="0.35">
      <c r="A88" s="6">
        <v>86</v>
      </c>
      <c r="B88" s="7" t="s">
        <v>167</v>
      </c>
      <c r="C88" s="8" t="s">
        <v>22</v>
      </c>
      <c r="D88" s="6" t="s">
        <v>13</v>
      </c>
      <c r="E88" s="9">
        <v>12.9</v>
      </c>
      <c r="F88" s="75">
        <f t="shared" si="19"/>
        <v>0.61317829457364337</v>
      </c>
      <c r="G88" s="10">
        <v>4.99</v>
      </c>
      <c r="H88" s="11"/>
      <c r="I88" s="51">
        <f t="shared" si="20"/>
        <v>0</v>
      </c>
      <c r="J88" s="66"/>
      <c r="K88" s="6">
        <v>150</v>
      </c>
      <c r="L88" s="8" t="s">
        <v>168</v>
      </c>
      <c r="M88" s="8" t="s">
        <v>22</v>
      </c>
      <c r="N88" s="6">
        <v>18</v>
      </c>
      <c r="O88" s="9">
        <v>12.9</v>
      </c>
      <c r="P88" s="10">
        <v>6.9</v>
      </c>
      <c r="Q88" s="11"/>
      <c r="R88" s="51">
        <f>P88*6*Q88</f>
        <v>0</v>
      </c>
    </row>
    <row r="89" spans="1:19" x14ac:dyDescent="0.35">
      <c r="A89" s="6">
        <v>87</v>
      </c>
      <c r="B89" s="7" t="s">
        <v>169</v>
      </c>
      <c r="C89" s="8" t="s">
        <v>22</v>
      </c>
      <c r="D89" s="6">
        <v>19</v>
      </c>
      <c r="E89" s="9">
        <v>9</v>
      </c>
      <c r="F89" s="75">
        <f t="shared" si="19"/>
        <v>0.44555555555555554</v>
      </c>
      <c r="G89" s="10">
        <v>4.99</v>
      </c>
      <c r="H89" s="11"/>
      <c r="I89" s="51">
        <f t="shared" si="20"/>
        <v>0</v>
      </c>
      <c r="J89" s="66"/>
      <c r="K89" s="34"/>
      <c r="L89" s="3" t="s">
        <v>170</v>
      </c>
      <c r="M89" s="35"/>
      <c r="N89" s="36"/>
      <c r="O89" s="5"/>
      <c r="P89" s="5"/>
      <c r="Q89" s="5" t="s">
        <v>49</v>
      </c>
      <c r="R89" s="37"/>
      <c r="S89" s="1"/>
    </row>
    <row r="90" spans="1:19" s="67" customFormat="1" ht="16.149999999999999" customHeight="1" x14ac:dyDescent="0.3">
      <c r="A90" s="6">
        <v>88</v>
      </c>
      <c r="B90" s="7" t="s">
        <v>171</v>
      </c>
      <c r="C90" s="8" t="s">
        <v>22</v>
      </c>
      <c r="D90" s="6">
        <v>19</v>
      </c>
      <c r="E90" s="9">
        <v>11.9</v>
      </c>
      <c r="F90" s="75">
        <f t="shared" si="19"/>
        <v>0.58067226890756307</v>
      </c>
      <c r="G90" s="10">
        <v>4.99</v>
      </c>
      <c r="H90" s="11"/>
      <c r="I90" s="51">
        <f t="shared" si="20"/>
        <v>0</v>
      </c>
      <c r="K90" s="6">
        <v>152</v>
      </c>
      <c r="L90" s="7" t="s">
        <v>172</v>
      </c>
      <c r="M90" s="8" t="s">
        <v>22</v>
      </c>
      <c r="N90" s="6">
        <v>19</v>
      </c>
      <c r="O90" s="9">
        <v>12</v>
      </c>
      <c r="P90" s="10">
        <v>5.99</v>
      </c>
      <c r="Q90" s="11"/>
      <c r="R90" s="51">
        <f t="shared" ref="R90:R97" si="21">P90*6*Q90</f>
        <v>0</v>
      </c>
    </row>
    <row r="91" spans="1:19" s="67" customFormat="1" ht="16.149999999999999" customHeight="1" x14ac:dyDescent="0.3">
      <c r="A91" s="38"/>
      <c r="B91" s="3" t="s">
        <v>173</v>
      </c>
      <c r="C91" s="35"/>
      <c r="D91" s="36"/>
      <c r="E91" s="5" t="s">
        <v>47</v>
      </c>
      <c r="F91" s="3" t="s">
        <v>136</v>
      </c>
      <c r="G91" s="5" t="s">
        <v>48</v>
      </c>
      <c r="H91" s="5" t="s">
        <v>49</v>
      </c>
      <c r="I91" s="37"/>
      <c r="K91" s="6">
        <v>153</v>
      </c>
      <c r="L91" s="7" t="s">
        <v>174</v>
      </c>
      <c r="M91" s="8" t="s">
        <v>22</v>
      </c>
      <c r="N91" s="78" t="s">
        <v>175</v>
      </c>
      <c r="O91" s="9">
        <v>17</v>
      </c>
      <c r="P91" s="10">
        <v>9.9</v>
      </c>
      <c r="Q91" s="11"/>
      <c r="R91" s="51">
        <f t="shared" si="21"/>
        <v>0</v>
      </c>
    </row>
    <row r="92" spans="1:19" s="67" customFormat="1" ht="16.149999999999999" customHeight="1" x14ac:dyDescent="0.3">
      <c r="A92" s="6">
        <v>90</v>
      </c>
      <c r="B92" s="7" t="s">
        <v>176</v>
      </c>
      <c r="C92" s="8" t="s">
        <v>22</v>
      </c>
      <c r="D92" s="6">
        <v>20</v>
      </c>
      <c r="E92" s="9">
        <v>18.899999999999999</v>
      </c>
      <c r="F92" s="75">
        <f>(E92-G92)/E92</f>
        <v>0.47619047619047611</v>
      </c>
      <c r="G92" s="10">
        <v>9.9</v>
      </c>
      <c r="H92" s="11"/>
      <c r="I92" s="51">
        <f>G92*6*H92</f>
        <v>0</v>
      </c>
      <c r="K92" s="6">
        <v>154</v>
      </c>
      <c r="L92" s="7" t="s">
        <v>177</v>
      </c>
      <c r="M92" s="8" t="s">
        <v>22</v>
      </c>
      <c r="N92" s="6" t="s">
        <v>28</v>
      </c>
      <c r="O92" s="9">
        <v>19.899999999999999</v>
      </c>
      <c r="P92" s="10">
        <v>12.9</v>
      </c>
      <c r="Q92" s="11"/>
      <c r="R92" s="51">
        <f t="shared" si="21"/>
        <v>0</v>
      </c>
    </row>
    <row r="93" spans="1:19" s="67" customFormat="1" ht="14" x14ac:dyDescent="0.3">
      <c r="A93" s="6">
        <v>91</v>
      </c>
      <c r="B93" s="7" t="s">
        <v>178</v>
      </c>
      <c r="C93" s="8" t="s">
        <v>22</v>
      </c>
      <c r="D93" s="6">
        <v>20</v>
      </c>
      <c r="E93" s="9">
        <v>20.9</v>
      </c>
      <c r="F93" s="75">
        <f>(E93-G93)/E93</f>
        <v>0.33492822966507169</v>
      </c>
      <c r="G93" s="10">
        <v>13.9</v>
      </c>
      <c r="H93" s="11"/>
      <c r="I93" s="51">
        <f>G93*6*H93</f>
        <v>0</v>
      </c>
      <c r="K93" s="6">
        <v>155</v>
      </c>
      <c r="L93" s="7" t="s">
        <v>179</v>
      </c>
      <c r="M93" s="8" t="s">
        <v>22</v>
      </c>
      <c r="N93" s="6" t="s">
        <v>13</v>
      </c>
      <c r="O93" s="9">
        <v>27.5</v>
      </c>
      <c r="P93" s="10">
        <v>13.9</v>
      </c>
      <c r="Q93" s="11"/>
      <c r="R93" s="51">
        <f t="shared" si="21"/>
        <v>0</v>
      </c>
    </row>
    <row r="94" spans="1:19" s="67" customFormat="1" ht="16.149999999999999" customHeight="1" x14ac:dyDescent="0.3">
      <c r="A94" s="6">
        <v>92</v>
      </c>
      <c r="B94" s="7" t="s">
        <v>176</v>
      </c>
      <c r="C94" s="8" t="s">
        <v>10</v>
      </c>
      <c r="D94" s="6">
        <v>20</v>
      </c>
      <c r="E94" s="9">
        <v>17.899999999999999</v>
      </c>
      <c r="F94" s="75">
        <f>(E94-G94)/E94</f>
        <v>0.27932960893854741</v>
      </c>
      <c r="G94" s="10">
        <v>12.9</v>
      </c>
      <c r="H94" s="11"/>
      <c r="I94" s="51">
        <f>G94*6*H94</f>
        <v>0</v>
      </c>
      <c r="K94" s="6">
        <v>156</v>
      </c>
      <c r="L94" s="7" t="s">
        <v>180</v>
      </c>
      <c r="M94" s="8" t="s">
        <v>22</v>
      </c>
      <c r="N94" s="6">
        <v>19</v>
      </c>
      <c r="O94" s="9">
        <v>12.9</v>
      </c>
      <c r="P94" s="10">
        <v>7.99</v>
      </c>
      <c r="Q94" s="11"/>
      <c r="R94" s="51">
        <f t="shared" si="21"/>
        <v>0</v>
      </c>
    </row>
    <row r="95" spans="1:19" s="67" customFormat="1" ht="14" x14ac:dyDescent="0.3">
      <c r="A95" s="6">
        <v>93</v>
      </c>
      <c r="B95" s="7" t="s">
        <v>181</v>
      </c>
      <c r="C95" s="8" t="s">
        <v>10</v>
      </c>
      <c r="D95" s="6" t="s">
        <v>13</v>
      </c>
      <c r="E95" s="9">
        <v>9.5</v>
      </c>
      <c r="F95" s="75">
        <f>(E95-G95)/E95</f>
        <v>0.47473684210526312</v>
      </c>
      <c r="G95" s="10">
        <v>4.99</v>
      </c>
      <c r="H95" s="11"/>
      <c r="I95" s="51">
        <f>G95*6*H95</f>
        <v>0</v>
      </c>
      <c r="K95" s="6">
        <v>157</v>
      </c>
      <c r="L95" s="7" t="s">
        <v>182</v>
      </c>
      <c r="M95" s="8" t="s">
        <v>22</v>
      </c>
      <c r="N95" s="6">
        <v>18</v>
      </c>
      <c r="O95" s="9">
        <v>12.9</v>
      </c>
      <c r="P95" s="10">
        <v>7.99</v>
      </c>
      <c r="Q95" s="11"/>
      <c r="R95" s="51">
        <f t="shared" si="21"/>
        <v>0</v>
      </c>
    </row>
    <row r="96" spans="1:19" s="67" customFormat="1" x14ac:dyDescent="0.3">
      <c r="A96" s="38"/>
      <c r="B96" s="3" t="s">
        <v>183</v>
      </c>
      <c r="C96" s="35"/>
      <c r="D96" s="36"/>
      <c r="E96" s="5" t="s">
        <v>47</v>
      </c>
      <c r="F96" s="3" t="s">
        <v>136</v>
      </c>
      <c r="G96" s="5" t="s">
        <v>48</v>
      </c>
      <c r="H96" s="5" t="s">
        <v>49</v>
      </c>
      <c r="I96" s="37"/>
      <c r="K96" s="6">
        <v>158</v>
      </c>
      <c r="L96" s="7" t="s">
        <v>184</v>
      </c>
      <c r="M96" s="8" t="s">
        <v>22</v>
      </c>
      <c r="N96" s="6">
        <v>17</v>
      </c>
      <c r="O96" s="9">
        <v>9.9</v>
      </c>
      <c r="P96" s="10">
        <v>3.99</v>
      </c>
      <c r="Q96" s="11"/>
      <c r="R96" s="51">
        <f t="shared" si="21"/>
        <v>0</v>
      </c>
    </row>
    <row r="97" spans="1:19" s="67" customFormat="1" ht="14" x14ac:dyDescent="0.3">
      <c r="A97" s="6">
        <v>94</v>
      </c>
      <c r="B97" s="7" t="s">
        <v>185</v>
      </c>
      <c r="C97" s="8" t="s">
        <v>22</v>
      </c>
      <c r="D97" s="6">
        <v>18</v>
      </c>
      <c r="E97" s="9"/>
      <c r="F97" s="75"/>
      <c r="G97" s="10">
        <v>5.99</v>
      </c>
      <c r="H97" s="11"/>
      <c r="I97" s="51">
        <f>G97*6*H97</f>
        <v>0</v>
      </c>
      <c r="K97" s="6">
        <v>159</v>
      </c>
      <c r="L97" s="7" t="s">
        <v>186</v>
      </c>
      <c r="M97" s="8" t="s">
        <v>22</v>
      </c>
      <c r="N97" s="6">
        <v>19</v>
      </c>
      <c r="O97" s="9">
        <v>23.5</v>
      </c>
      <c r="P97" s="10">
        <v>9.99</v>
      </c>
      <c r="Q97" s="11"/>
      <c r="R97" s="51">
        <f t="shared" si="21"/>
        <v>0</v>
      </c>
    </row>
    <row r="98" spans="1:19" s="67" customFormat="1" x14ac:dyDescent="0.3">
      <c r="A98" s="6">
        <v>95</v>
      </c>
      <c r="B98" s="7" t="s">
        <v>187</v>
      </c>
      <c r="C98" s="8" t="s">
        <v>10</v>
      </c>
      <c r="D98" s="6" t="s">
        <v>13</v>
      </c>
      <c r="E98" s="9"/>
      <c r="F98" s="75"/>
      <c r="G98" s="10">
        <v>5.99</v>
      </c>
      <c r="H98" s="11"/>
      <c r="I98" s="51">
        <f>G98*6*H98</f>
        <v>0</v>
      </c>
      <c r="K98" s="34"/>
      <c r="L98" s="3" t="s">
        <v>188</v>
      </c>
      <c r="M98" s="35"/>
      <c r="N98" s="36"/>
      <c r="O98" s="5"/>
      <c r="P98" s="5"/>
      <c r="Q98" s="5" t="s">
        <v>49</v>
      </c>
      <c r="R98" s="37"/>
    </row>
    <row r="99" spans="1:19" s="67" customFormat="1" ht="14" x14ac:dyDescent="0.3">
      <c r="A99" s="6">
        <v>96</v>
      </c>
      <c r="B99" s="7" t="s">
        <v>189</v>
      </c>
      <c r="C99" s="8" t="s">
        <v>22</v>
      </c>
      <c r="D99" s="6" t="s">
        <v>38</v>
      </c>
      <c r="E99" s="9"/>
      <c r="F99" s="75"/>
      <c r="G99" s="10">
        <v>9.9</v>
      </c>
      <c r="H99" s="11"/>
      <c r="I99" s="51">
        <f>G99*6*H99</f>
        <v>0</v>
      </c>
      <c r="K99" s="6">
        <v>161</v>
      </c>
      <c r="L99" s="7" t="s">
        <v>190</v>
      </c>
      <c r="M99" s="8" t="s">
        <v>22</v>
      </c>
      <c r="N99" s="6" t="s">
        <v>56</v>
      </c>
      <c r="O99" s="9">
        <v>19.899999999999999</v>
      </c>
      <c r="P99" s="10">
        <v>9.99</v>
      </c>
      <c r="Q99" s="11"/>
      <c r="R99" s="51">
        <f t="shared" ref="R99:R104" si="22">P99*6*Q99</f>
        <v>0</v>
      </c>
    </row>
    <row r="100" spans="1:19" x14ac:dyDescent="0.35">
      <c r="A100" s="38"/>
      <c r="B100" s="3" t="s">
        <v>191</v>
      </c>
      <c r="C100" s="35"/>
      <c r="D100" s="36"/>
      <c r="E100" s="5" t="s">
        <v>47</v>
      </c>
      <c r="F100" s="3" t="s">
        <v>136</v>
      </c>
      <c r="G100" s="5" t="s">
        <v>48</v>
      </c>
      <c r="H100" s="5" t="s">
        <v>49</v>
      </c>
      <c r="I100" s="37"/>
      <c r="K100" s="6">
        <v>162</v>
      </c>
      <c r="L100" s="7" t="s">
        <v>192</v>
      </c>
      <c r="M100" s="8" t="s">
        <v>22</v>
      </c>
      <c r="N100" s="6">
        <v>19</v>
      </c>
      <c r="O100" s="9">
        <v>13.9</v>
      </c>
      <c r="P100" s="10">
        <v>6.99</v>
      </c>
      <c r="Q100" s="11"/>
      <c r="R100" s="51">
        <f t="shared" si="22"/>
        <v>0</v>
      </c>
      <c r="S100" s="1"/>
    </row>
    <row r="101" spans="1:19" s="67" customFormat="1" ht="14" x14ac:dyDescent="0.3">
      <c r="A101" s="6">
        <v>97</v>
      </c>
      <c r="B101" s="7" t="s">
        <v>193</v>
      </c>
      <c r="C101" s="8" t="s">
        <v>24</v>
      </c>
      <c r="D101" s="6">
        <v>20</v>
      </c>
      <c r="E101" s="9">
        <v>7.99</v>
      </c>
      <c r="F101" s="75">
        <f>(E101-G101)/E101</f>
        <v>0.50062578222778475</v>
      </c>
      <c r="G101" s="10">
        <v>3.99</v>
      </c>
      <c r="H101" s="11"/>
      <c r="I101" s="51">
        <f>G101*6*H101</f>
        <v>0</v>
      </c>
      <c r="K101" s="6">
        <v>163</v>
      </c>
      <c r="L101" s="7" t="s">
        <v>194</v>
      </c>
      <c r="M101" s="8" t="s">
        <v>22</v>
      </c>
      <c r="N101" s="6">
        <v>20</v>
      </c>
      <c r="O101" s="9">
        <v>9.9</v>
      </c>
      <c r="P101" s="10">
        <v>3.99</v>
      </c>
      <c r="Q101" s="11"/>
      <c r="R101" s="51">
        <f t="shared" si="22"/>
        <v>0</v>
      </c>
    </row>
    <row r="102" spans="1:19" s="67" customFormat="1" x14ac:dyDescent="0.35">
      <c r="A102" s="6">
        <v>98</v>
      </c>
      <c r="B102" s="7" t="s">
        <v>195</v>
      </c>
      <c r="C102" s="8" t="s">
        <v>24</v>
      </c>
      <c r="D102" s="6">
        <v>20</v>
      </c>
      <c r="E102" s="9">
        <v>16.899999999999999</v>
      </c>
      <c r="F102" s="75">
        <f>(E102-G102)/E102</f>
        <v>0.47337278106508868</v>
      </c>
      <c r="G102" s="10">
        <v>8.9</v>
      </c>
      <c r="H102" s="11"/>
      <c r="I102" s="51">
        <f>G102*6*H102</f>
        <v>0</v>
      </c>
      <c r="J102" s="66"/>
      <c r="K102" s="6">
        <v>164</v>
      </c>
      <c r="L102" s="7" t="s">
        <v>196</v>
      </c>
      <c r="M102" s="8" t="s">
        <v>22</v>
      </c>
      <c r="N102" s="6">
        <v>19</v>
      </c>
      <c r="O102" s="9">
        <v>9.9</v>
      </c>
      <c r="P102" s="10">
        <v>4.99</v>
      </c>
      <c r="Q102" s="11"/>
      <c r="R102" s="51">
        <f t="shared" si="22"/>
        <v>0</v>
      </c>
    </row>
    <row r="103" spans="1:19" s="67" customFormat="1" x14ac:dyDescent="0.35">
      <c r="A103" s="6">
        <v>99</v>
      </c>
      <c r="B103" s="7" t="s">
        <v>195</v>
      </c>
      <c r="C103" s="8" t="s">
        <v>22</v>
      </c>
      <c r="D103" s="6">
        <v>19</v>
      </c>
      <c r="E103" s="9">
        <v>19.899999999999999</v>
      </c>
      <c r="F103" s="75">
        <f>(E103-G103)/E103</f>
        <v>0.20100502512562807</v>
      </c>
      <c r="G103" s="10">
        <v>15.9</v>
      </c>
      <c r="H103" s="11"/>
      <c r="I103" s="51">
        <f>G103*6*H103</f>
        <v>0</v>
      </c>
      <c r="J103" s="66"/>
      <c r="K103" s="6">
        <v>165</v>
      </c>
      <c r="L103" s="7" t="s">
        <v>197</v>
      </c>
      <c r="M103" s="8" t="s">
        <v>22</v>
      </c>
      <c r="N103" s="6">
        <v>19</v>
      </c>
      <c r="O103" s="9">
        <v>11.9</v>
      </c>
      <c r="P103" s="10">
        <v>5.99</v>
      </c>
      <c r="Q103" s="11"/>
      <c r="R103" s="51">
        <f t="shared" si="22"/>
        <v>0</v>
      </c>
    </row>
    <row r="104" spans="1:19" s="67" customFormat="1" x14ac:dyDescent="0.35">
      <c r="A104" s="6">
        <v>100</v>
      </c>
      <c r="B104" s="7" t="s">
        <v>198</v>
      </c>
      <c r="C104" s="8" t="s">
        <v>22</v>
      </c>
      <c r="D104" s="6">
        <v>19</v>
      </c>
      <c r="E104" s="9">
        <v>7.99</v>
      </c>
      <c r="F104" s="75">
        <f>(E104-G104)/E104</f>
        <v>0.50062578222778475</v>
      </c>
      <c r="G104" s="10">
        <v>3.99</v>
      </c>
      <c r="H104" s="11"/>
      <c r="I104" s="51">
        <f>G104*6*H104</f>
        <v>0</v>
      </c>
      <c r="J104" s="66"/>
      <c r="K104" s="6">
        <v>167</v>
      </c>
      <c r="L104" s="7" t="s">
        <v>199</v>
      </c>
      <c r="M104" s="8" t="s">
        <v>22</v>
      </c>
      <c r="N104" s="6">
        <v>19</v>
      </c>
      <c r="O104" s="9">
        <v>13.9</v>
      </c>
      <c r="P104" s="10">
        <v>5.99</v>
      </c>
      <c r="Q104" s="11"/>
      <c r="R104" s="51">
        <f t="shared" si="22"/>
        <v>0</v>
      </c>
    </row>
    <row r="105" spans="1:19" s="67" customFormat="1" x14ac:dyDescent="0.35">
      <c r="A105" s="38"/>
      <c r="B105" s="3" t="s">
        <v>200</v>
      </c>
      <c r="C105" s="35"/>
      <c r="D105" s="36"/>
      <c r="E105" s="5" t="s">
        <v>47</v>
      </c>
      <c r="F105" s="3" t="s">
        <v>136</v>
      </c>
      <c r="G105" s="5" t="s">
        <v>48</v>
      </c>
      <c r="H105" s="5" t="s">
        <v>201</v>
      </c>
      <c r="I105" s="37"/>
      <c r="J105"/>
      <c r="K105" s="6">
        <v>168</v>
      </c>
      <c r="L105" s="7" t="s">
        <v>202</v>
      </c>
      <c r="M105" s="8" t="s">
        <v>22</v>
      </c>
      <c r="N105" s="6">
        <v>18</v>
      </c>
      <c r="O105" s="9">
        <v>14.9</v>
      </c>
      <c r="P105" s="10">
        <v>8.99</v>
      </c>
      <c r="Q105" s="11"/>
      <c r="R105" s="51">
        <f>P105*6*Q105</f>
        <v>0</v>
      </c>
    </row>
    <row r="106" spans="1:19" s="67" customFormat="1" ht="16.149999999999999" customHeight="1" x14ac:dyDescent="0.35">
      <c r="A106" s="6">
        <v>102</v>
      </c>
      <c r="B106" s="7" t="s">
        <v>203</v>
      </c>
      <c r="C106" s="7" t="s">
        <v>10</v>
      </c>
      <c r="D106" s="74"/>
      <c r="E106" s="79"/>
      <c r="F106" s="80"/>
      <c r="G106" s="76">
        <v>19.899999999999999</v>
      </c>
      <c r="H106" s="11"/>
      <c r="I106" s="51">
        <f>G106*H106</f>
        <v>0</v>
      </c>
      <c r="J106" s="66"/>
      <c r="K106" s="6">
        <v>169</v>
      </c>
      <c r="L106" s="7" t="s">
        <v>204</v>
      </c>
      <c r="M106" s="8" t="s">
        <v>22</v>
      </c>
      <c r="N106" s="6">
        <v>17</v>
      </c>
      <c r="O106" s="9">
        <v>19.899999999999999</v>
      </c>
      <c r="P106" s="10">
        <v>9.9</v>
      </c>
      <c r="Q106" s="11"/>
      <c r="R106" s="51">
        <f>P106*6*Q106</f>
        <v>0</v>
      </c>
    </row>
    <row r="107" spans="1:19" s="67" customFormat="1" x14ac:dyDescent="0.35">
      <c r="A107" s="6">
        <v>103</v>
      </c>
      <c r="B107" s="7" t="s">
        <v>203</v>
      </c>
      <c r="C107" s="7" t="s">
        <v>22</v>
      </c>
      <c r="D107" s="74"/>
      <c r="E107" s="79"/>
      <c r="F107" s="80"/>
      <c r="G107" s="76">
        <v>19.899999999999999</v>
      </c>
      <c r="H107" s="11"/>
      <c r="I107" s="51">
        <f>G107*H107</f>
        <v>0</v>
      </c>
      <c r="J107" s="66"/>
      <c r="K107" s="6">
        <v>170</v>
      </c>
      <c r="L107" s="7" t="s">
        <v>205</v>
      </c>
      <c r="M107" s="8" t="s">
        <v>22</v>
      </c>
      <c r="N107" s="6">
        <v>18</v>
      </c>
      <c r="O107" s="9">
        <v>15.9</v>
      </c>
      <c r="P107" s="10">
        <v>11.9</v>
      </c>
      <c r="Q107" s="11"/>
      <c r="R107" s="51">
        <f>P107*6*Q107</f>
        <v>0</v>
      </c>
    </row>
    <row r="108" spans="1:19" s="67" customFormat="1" x14ac:dyDescent="0.35">
      <c r="A108" s="6">
        <v>104</v>
      </c>
      <c r="B108" s="7" t="s">
        <v>203</v>
      </c>
      <c r="C108" s="7" t="s">
        <v>24</v>
      </c>
      <c r="D108" s="74"/>
      <c r="E108" s="79"/>
      <c r="F108" s="80"/>
      <c r="G108" s="76">
        <v>19.899999999999999</v>
      </c>
      <c r="H108" s="11"/>
      <c r="I108" s="51">
        <f>G108*H108</f>
        <v>0</v>
      </c>
      <c r="J108" s="66"/>
      <c r="K108" s="6">
        <v>171</v>
      </c>
      <c r="L108" s="7" t="s">
        <v>206</v>
      </c>
      <c r="M108" s="8" t="s">
        <v>22</v>
      </c>
      <c r="N108" s="6">
        <v>19</v>
      </c>
      <c r="O108" s="9">
        <v>23.9</v>
      </c>
      <c r="P108" s="10">
        <v>14.9</v>
      </c>
      <c r="Q108" s="11"/>
      <c r="R108" s="51">
        <f>P108*6*Q108</f>
        <v>0</v>
      </c>
    </row>
    <row r="109" spans="1:19" s="67" customFormat="1" x14ac:dyDescent="0.35">
      <c r="A109" s="38"/>
      <c r="B109" s="3" t="s">
        <v>207</v>
      </c>
      <c r="C109" s="35"/>
      <c r="D109" s="36"/>
      <c r="E109" s="5" t="s">
        <v>47</v>
      </c>
      <c r="F109" s="3" t="s">
        <v>136</v>
      </c>
      <c r="G109" s="5" t="s">
        <v>48</v>
      </c>
      <c r="H109" s="5" t="s">
        <v>49</v>
      </c>
      <c r="I109" s="37"/>
      <c r="J109" s="66"/>
      <c r="K109" s="34"/>
      <c r="L109" s="3" t="s">
        <v>208</v>
      </c>
      <c r="M109" s="35"/>
      <c r="N109" s="36"/>
      <c r="O109" s="5" t="s">
        <v>47</v>
      </c>
      <c r="P109" s="5" t="s">
        <v>48</v>
      </c>
      <c r="Q109" s="5" t="s">
        <v>49</v>
      </c>
      <c r="R109" s="37"/>
    </row>
    <row r="110" spans="1:19" s="67" customFormat="1" x14ac:dyDescent="0.35">
      <c r="A110" s="6">
        <v>105</v>
      </c>
      <c r="B110" s="8" t="s">
        <v>209</v>
      </c>
      <c r="C110" s="8" t="s">
        <v>24</v>
      </c>
      <c r="D110" s="6">
        <v>20</v>
      </c>
      <c r="E110" s="9">
        <v>8.9</v>
      </c>
      <c r="F110" s="75">
        <f>(E110-G110)/E110</f>
        <v>0.43932584269662922</v>
      </c>
      <c r="G110" s="10">
        <v>4.99</v>
      </c>
      <c r="H110" s="11"/>
      <c r="I110" s="51">
        <f>G110*6*H110</f>
        <v>0</v>
      </c>
      <c r="J110" s="66"/>
      <c r="K110" s="6">
        <v>173</v>
      </c>
      <c r="L110" s="7" t="s">
        <v>210</v>
      </c>
      <c r="M110" s="8" t="s">
        <v>22</v>
      </c>
      <c r="N110" s="6">
        <v>19</v>
      </c>
      <c r="O110" s="9">
        <v>21.9</v>
      </c>
      <c r="P110" s="10">
        <v>13.9</v>
      </c>
      <c r="Q110" s="11"/>
      <c r="R110" s="51">
        <f>P110*6*Q110</f>
        <v>0</v>
      </c>
    </row>
    <row r="111" spans="1:19" s="67" customFormat="1" x14ac:dyDescent="0.35">
      <c r="A111" s="6">
        <v>106</v>
      </c>
      <c r="B111" s="8" t="s">
        <v>211</v>
      </c>
      <c r="C111" s="8" t="s">
        <v>24</v>
      </c>
      <c r="D111" s="6">
        <v>20</v>
      </c>
      <c r="E111" s="9">
        <v>11.9</v>
      </c>
      <c r="F111" s="75">
        <f>(E111-G111)/E111</f>
        <v>0.4126050420168067</v>
      </c>
      <c r="G111" s="10">
        <v>6.99</v>
      </c>
      <c r="H111" s="11"/>
      <c r="I111" s="51">
        <f>G111*6*H111</f>
        <v>0</v>
      </c>
      <c r="J111" s="66"/>
      <c r="K111" s="6">
        <v>174</v>
      </c>
      <c r="L111" s="7" t="s">
        <v>212</v>
      </c>
      <c r="M111" s="8" t="s">
        <v>22</v>
      </c>
      <c r="N111" s="6" t="s">
        <v>38</v>
      </c>
      <c r="O111" s="9">
        <v>19.899999999999999</v>
      </c>
      <c r="P111" s="10">
        <v>15.9</v>
      </c>
      <c r="Q111" s="11"/>
      <c r="R111" s="51">
        <f>P111*6*Q111</f>
        <v>0</v>
      </c>
    </row>
    <row r="112" spans="1:19" x14ac:dyDescent="0.35">
      <c r="A112" s="38"/>
      <c r="B112" s="3" t="s">
        <v>213</v>
      </c>
      <c r="C112" s="35"/>
      <c r="D112" s="36"/>
      <c r="E112" s="5" t="s">
        <v>47</v>
      </c>
      <c r="F112" s="3" t="s">
        <v>136</v>
      </c>
      <c r="G112" s="5" t="s">
        <v>48</v>
      </c>
      <c r="H112" s="5" t="s">
        <v>49</v>
      </c>
      <c r="I112" s="37"/>
      <c r="J112" s="66"/>
      <c r="K112" s="6">
        <v>175</v>
      </c>
      <c r="L112" s="7" t="s">
        <v>214</v>
      </c>
      <c r="M112" s="8" t="s">
        <v>22</v>
      </c>
      <c r="N112" s="6">
        <v>18</v>
      </c>
      <c r="O112" s="9">
        <v>27.9</v>
      </c>
      <c r="P112" s="10">
        <v>16.899999999999999</v>
      </c>
      <c r="Q112" s="11"/>
      <c r="R112" s="51">
        <f>P112*6*Q112</f>
        <v>0</v>
      </c>
      <c r="S112" s="1"/>
    </row>
    <row r="113" spans="1:19" s="67" customFormat="1" x14ac:dyDescent="0.35">
      <c r="A113" s="6">
        <v>107</v>
      </c>
      <c r="B113" s="7" t="s">
        <v>215</v>
      </c>
      <c r="C113" s="8" t="s">
        <v>24</v>
      </c>
      <c r="D113" s="6">
        <v>20</v>
      </c>
      <c r="E113" s="9">
        <v>7.99</v>
      </c>
      <c r="F113" s="75">
        <f>(E113-G113)/E113</f>
        <v>0.50062578222778475</v>
      </c>
      <c r="G113" s="10">
        <v>3.99</v>
      </c>
      <c r="H113" s="11"/>
      <c r="I113" s="51">
        <f t="shared" ref="I113:I115" si="23">G113*6*H113</f>
        <v>0</v>
      </c>
      <c r="J113" s="66"/>
      <c r="K113" s="6">
        <v>176</v>
      </c>
      <c r="L113" s="7" t="s">
        <v>216</v>
      </c>
      <c r="M113" s="8" t="s">
        <v>22</v>
      </c>
      <c r="N113" s="6">
        <v>19</v>
      </c>
      <c r="O113" s="9">
        <v>27.9</v>
      </c>
      <c r="P113" s="10">
        <v>19.899999999999999</v>
      </c>
      <c r="Q113" s="11"/>
      <c r="R113" s="51">
        <f>P113*6*Q113</f>
        <v>0</v>
      </c>
    </row>
    <row r="114" spans="1:19" s="67" customFormat="1" x14ac:dyDescent="0.35">
      <c r="A114" s="6">
        <v>108</v>
      </c>
      <c r="B114" s="7" t="s">
        <v>217</v>
      </c>
      <c r="C114" s="8" t="s">
        <v>24</v>
      </c>
      <c r="D114" s="6">
        <v>20</v>
      </c>
      <c r="E114" s="9">
        <v>8.99</v>
      </c>
      <c r="F114" s="75">
        <f>(E114-G114)/E114</f>
        <v>0.33370411568409342</v>
      </c>
      <c r="G114" s="10">
        <v>5.99</v>
      </c>
      <c r="H114" s="11"/>
      <c r="I114" s="51">
        <f t="shared" si="23"/>
        <v>0</v>
      </c>
      <c r="J114" s="66"/>
      <c r="K114" s="6">
        <v>177</v>
      </c>
      <c r="L114" s="7" t="s">
        <v>218</v>
      </c>
      <c r="M114" s="8" t="s">
        <v>22</v>
      </c>
      <c r="N114" s="6">
        <v>19</v>
      </c>
      <c r="O114" s="9">
        <v>39</v>
      </c>
      <c r="P114" s="10">
        <v>23.9</v>
      </c>
      <c r="Q114" s="11"/>
      <c r="R114" s="51">
        <f>P114*6*Q114</f>
        <v>0</v>
      </c>
    </row>
    <row r="115" spans="1:19" s="67" customFormat="1" x14ac:dyDescent="0.35">
      <c r="A115" s="6">
        <v>109</v>
      </c>
      <c r="B115" s="7" t="s">
        <v>219</v>
      </c>
      <c r="C115" s="8" t="s">
        <v>24</v>
      </c>
      <c r="D115" s="6">
        <v>20</v>
      </c>
      <c r="E115" s="9">
        <v>15.99</v>
      </c>
      <c r="F115" s="75">
        <f>(E115-G115)/E115</f>
        <v>0.50031269543464663</v>
      </c>
      <c r="G115" s="10">
        <v>7.99</v>
      </c>
      <c r="H115" s="11"/>
      <c r="I115" s="51">
        <f t="shared" si="23"/>
        <v>0</v>
      </c>
      <c r="J115" s="66"/>
      <c r="K115" s="34"/>
      <c r="L115" s="3" t="s">
        <v>220</v>
      </c>
      <c r="M115" s="35"/>
      <c r="N115" s="36"/>
      <c r="O115" s="5" t="s">
        <v>47</v>
      </c>
      <c r="P115" s="5" t="s">
        <v>48</v>
      </c>
      <c r="Q115" s="5" t="s">
        <v>49</v>
      </c>
      <c r="R115" s="37"/>
    </row>
    <row r="116" spans="1:19" x14ac:dyDescent="0.35">
      <c r="A116" s="38"/>
      <c r="B116" s="3"/>
      <c r="C116" s="35"/>
      <c r="D116" s="36"/>
      <c r="E116" s="5" t="s">
        <v>47</v>
      </c>
      <c r="F116" s="3" t="s">
        <v>136</v>
      </c>
      <c r="G116" s="5" t="s">
        <v>48</v>
      </c>
      <c r="H116" s="5" t="s">
        <v>49</v>
      </c>
      <c r="I116" s="37"/>
      <c r="J116" s="66"/>
      <c r="K116" s="6">
        <v>178</v>
      </c>
      <c r="L116" s="7" t="s">
        <v>221</v>
      </c>
      <c r="M116" s="8" t="s">
        <v>24</v>
      </c>
      <c r="N116" s="6">
        <v>20</v>
      </c>
      <c r="O116" s="9"/>
      <c r="P116" s="10">
        <v>3.99</v>
      </c>
      <c r="Q116" s="11"/>
      <c r="R116" s="51">
        <f t="shared" ref="R116:R119" si="24">P116*6*Q116</f>
        <v>0</v>
      </c>
      <c r="S116" s="1"/>
    </row>
    <row r="117" spans="1:19" s="67" customFormat="1" x14ac:dyDescent="0.35">
      <c r="A117" s="6">
        <v>110</v>
      </c>
      <c r="B117" s="8" t="s">
        <v>222</v>
      </c>
      <c r="C117" s="8" t="s">
        <v>22</v>
      </c>
      <c r="D117" s="6">
        <v>19</v>
      </c>
      <c r="E117" s="9">
        <v>7.9</v>
      </c>
      <c r="F117" s="75">
        <f>(E117-G117)/E117</f>
        <v>0.49493670886075947</v>
      </c>
      <c r="G117" s="10">
        <v>3.99</v>
      </c>
      <c r="H117" s="11"/>
      <c r="I117" s="51">
        <f>G117*6*H117</f>
        <v>0</v>
      </c>
      <c r="J117" s="66"/>
      <c r="K117" s="6">
        <v>179</v>
      </c>
      <c r="L117" s="7" t="s">
        <v>223</v>
      </c>
      <c r="M117" s="8" t="s">
        <v>10</v>
      </c>
      <c r="N117" s="6">
        <v>20</v>
      </c>
      <c r="O117" s="9">
        <v>7</v>
      </c>
      <c r="P117" s="10">
        <v>4.95</v>
      </c>
      <c r="Q117" s="11"/>
      <c r="R117" s="51">
        <f t="shared" si="24"/>
        <v>0</v>
      </c>
    </row>
    <row r="118" spans="1:19" s="67" customFormat="1" x14ac:dyDescent="0.35">
      <c r="A118" s="6">
        <v>111</v>
      </c>
      <c r="B118" s="8" t="s">
        <v>224</v>
      </c>
      <c r="C118" s="8" t="s">
        <v>10</v>
      </c>
      <c r="D118" s="6">
        <v>20</v>
      </c>
      <c r="E118" s="9">
        <v>8.9</v>
      </c>
      <c r="F118" s="75">
        <f>(E118-G118)/E118</f>
        <v>0.43932584269662922</v>
      </c>
      <c r="G118" s="10">
        <v>4.99</v>
      </c>
      <c r="H118" s="11"/>
      <c r="I118" s="51">
        <f>G118*6*H118</f>
        <v>0</v>
      </c>
      <c r="J118"/>
      <c r="K118" s="6">
        <v>180</v>
      </c>
      <c r="L118" s="7" t="s">
        <v>225</v>
      </c>
      <c r="M118" s="8" t="s">
        <v>22</v>
      </c>
      <c r="N118" s="6">
        <v>18</v>
      </c>
      <c r="O118" s="9">
        <v>8.5</v>
      </c>
      <c r="P118" s="10">
        <v>5.5</v>
      </c>
      <c r="Q118" s="11"/>
      <c r="R118" s="51">
        <f t="shared" si="24"/>
        <v>0</v>
      </c>
    </row>
    <row r="119" spans="1:19" s="67" customFormat="1" x14ac:dyDescent="0.35">
      <c r="A119" s="6">
        <v>112</v>
      </c>
      <c r="B119" s="8" t="s">
        <v>226</v>
      </c>
      <c r="C119" s="8" t="s">
        <v>22</v>
      </c>
      <c r="D119" s="6">
        <v>19</v>
      </c>
      <c r="E119" s="9">
        <v>9.9</v>
      </c>
      <c r="F119" s="75">
        <f>(E119-G119)/E119</f>
        <v>0.39494949494949494</v>
      </c>
      <c r="G119" s="10">
        <v>5.99</v>
      </c>
      <c r="H119" s="11"/>
      <c r="I119" s="51">
        <f>G119*6*H119</f>
        <v>0</v>
      </c>
      <c r="J119" s="66"/>
      <c r="K119" s="6">
        <v>181</v>
      </c>
      <c r="L119" s="7" t="s">
        <v>227</v>
      </c>
      <c r="M119" s="8" t="s">
        <v>10</v>
      </c>
      <c r="N119" s="6">
        <v>20</v>
      </c>
      <c r="O119" s="9">
        <v>12</v>
      </c>
      <c r="P119" s="10">
        <v>7.99</v>
      </c>
      <c r="Q119" s="11"/>
      <c r="R119" s="51">
        <f t="shared" si="24"/>
        <v>0</v>
      </c>
    </row>
    <row r="120" spans="1:19" s="67" customFormat="1" ht="16.149999999999999" customHeight="1" x14ac:dyDescent="0.35">
      <c r="A120" s="6">
        <v>113</v>
      </c>
      <c r="B120" s="8" t="s">
        <v>228</v>
      </c>
      <c r="C120" s="8" t="s">
        <v>22</v>
      </c>
      <c r="D120" s="6" t="s">
        <v>13</v>
      </c>
      <c r="E120" s="9">
        <v>6.99</v>
      </c>
      <c r="F120" s="75">
        <f>(E120-G120)/E120</f>
        <v>0.57224606580829751</v>
      </c>
      <c r="G120" s="10">
        <v>2.99</v>
      </c>
      <c r="H120" s="11"/>
      <c r="I120" s="51">
        <f>G120*6*H120</f>
        <v>0</v>
      </c>
      <c r="J120" s="66"/>
      <c r="K120" s="34"/>
      <c r="L120" s="3" t="s">
        <v>220</v>
      </c>
      <c r="M120" s="35"/>
      <c r="N120" s="36"/>
      <c r="O120" s="5" t="s">
        <v>47</v>
      </c>
      <c r="P120" s="5" t="s">
        <v>48</v>
      </c>
      <c r="Q120" s="5" t="s">
        <v>49</v>
      </c>
      <c r="R120" s="37"/>
    </row>
    <row r="121" spans="1:19" x14ac:dyDescent="0.35">
      <c r="A121" s="38"/>
      <c r="B121" s="3" t="s">
        <v>229</v>
      </c>
      <c r="C121" s="35"/>
      <c r="D121" s="36"/>
      <c r="E121" s="5" t="s">
        <v>47</v>
      </c>
      <c r="F121" s="3" t="s">
        <v>136</v>
      </c>
      <c r="G121" s="5" t="s">
        <v>48</v>
      </c>
      <c r="H121" s="5" t="s">
        <v>49</v>
      </c>
      <c r="I121" s="37"/>
      <c r="J121" s="66"/>
      <c r="K121" s="6">
        <v>183</v>
      </c>
      <c r="L121" s="7" t="s">
        <v>230</v>
      </c>
      <c r="M121" s="8" t="s">
        <v>22</v>
      </c>
      <c r="N121" s="6">
        <v>20</v>
      </c>
      <c r="O121" s="9">
        <v>11.9</v>
      </c>
      <c r="P121" s="10">
        <v>6.99</v>
      </c>
      <c r="Q121" s="11"/>
      <c r="R121" s="51">
        <f t="shared" ref="R121:R123" si="25">P121*6*Q121</f>
        <v>0</v>
      </c>
      <c r="S121" s="1"/>
    </row>
    <row r="122" spans="1:19" x14ac:dyDescent="0.35">
      <c r="A122" s="6">
        <v>115</v>
      </c>
      <c r="B122" s="7" t="s">
        <v>231</v>
      </c>
      <c r="C122" s="8" t="s">
        <v>22</v>
      </c>
      <c r="D122" s="6" t="s">
        <v>13</v>
      </c>
      <c r="E122" s="9">
        <v>9.9</v>
      </c>
      <c r="F122" s="75">
        <f>(E122-G122)/E122</f>
        <v>0.49595959595959593</v>
      </c>
      <c r="G122" s="10">
        <v>4.99</v>
      </c>
      <c r="H122" s="11"/>
      <c r="I122" s="51">
        <f>G122*6*H122</f>
        <v>0</v>
      </c>
      <c r="K122" s="6">
        <v>184</v>
      </c>
      <c r="L122" s="7" t="s">
        <v>232</v>
      </c>
      <c r="M122" s="8" t="s">
        <v>22</v>
      </c>
      <c r="N122" s="6" t="s">
        <v>13</v>
      </c>
      <c r="O122" s="9">
        <v>9.5</v>
      </c>
      <c r="P122" s="10">
        <v>5.99</v>
      </c>
      <c r="Q122" s="11"/>
      <c r="R122" s="51">
        <f t="shared" si="25"/>
        <v>0</v>
      </c>
      <c r="S122" s="1"/>
    </row>
    <row r="123" spans="1:19" x14ac:dyDescent="0.35">
      <c r="A123" s="6">
        <v>116</v>
      </c>
      <c r="B123" s="7" t="s">
        <v>233</v>
      </c>
      <c r="C123" s="8" t="s">
        <v>22</v>
      </c>
      <c r="D123" s="6">
        <v>19</v>
      </c>
      <c r="E123" s="9">
        <v>11</v>
      </c>
      <c r="F123" s="75">
        <f t="shared" ref="F123:F131" si="26">(E123-G123)/E123</f>
        <v>0.45545454545454545</v>
      </c>
      <c r="G123" s="10">
        <v>5.99</v>
      </c>
      <c r="H123" s="11"/>
      <c r="I123" s="51">
        <f t="shared" ref="I123:I131" si="27">G123*6*H123</f>
        <v>0</v>
      </c>
      <c r="J123" s="66"/>
      <c r="K123" s="6">
        <v>185</v>
      </c>
      <c r="L123" s="7" t="s">
        <v>234</v>
      </c>
      <c r="M123" s="8" t="s">
        <v>10</v>
      </c>
      <c r="N123" s="6">
        <v>20</v>
      </c>
      <c r="O123" s="9">
        <v>7.99</v>
      </c>
      <c r="P123" s="10">
        <v>5.99</v>
      </c>
      <c r="Q123" s="11"/>
      <c r="R123" s="51">
        <f t="shared" si="25"/>
        <v>0</v>
      </c>
      <c r="S123" s="1"/>
    </row>
    <row r="124" spans="1:19" x14ac:dyDescent="0.35">
      <c r="A124" s="6">
        <v>117</v>
      </c>
      <c r="B124" s="7" t="s">
        <v>235</v>
      </c>
      <c r="C124" s="8" t="s">
        <v>22</v>
      </c>
      <c r="D124" s="6">
        <v>19</v>
      </c>
      <c r="E124" s="9">
        <v>11</v>
      </c>
      <c r="F124" s="75">
        <f t="shared" si="26"/>
        <v>0.36454545454545451</v>
      </c>
      <c r="G124" s="10">
        <v>6.99</v>
      </c>
      <c r="H124" s="11"/>
      <c r="I124" s="51">
        <f t="shared" si="27"/>
        <v>0</v>
      </c>
      <c r="J124" s="66"/>
      <c r="K124" s="6">
        <v>186</v>
      </c>
      <c r="L124" s="7" t="s">
        <v>236</v>
      </c>
      <c r="M124" s="8" t="s">
        <v>22</v>
      </c>
      <c r="N124" s="6">
        <v>18</v>
      </c>
      <c r="O124" s="9">
        <v>7.99</v>
      </c>
      <c r="P124" s="10">
        <v>5.99</v>
      </c>
      <c r="Q124" s="11"/>
      <c r="R124" s="51">
        <f>P124*6*Q124</f>
        <v>0</v>
      </c>
      <c r="S124" s="1"/>
    </row>
    <row r="125" spans="1:19" x14ac:dyDescent="0.35">
      <c r="A125" s="6">
        <v>118</v>
      </c>
      <c r="B125" s="7" t="s">
        <v>237</v>
      </c>
      <c r="C125" s="8" t="s">
        <v>22</v>
      </c>
      <c r="D125" s="6">
        <v>19</v>
      </c>
      <c r="E125" s="9">
        <v>11</v>
      </c>
      <c r="F125" s="75">
        <f t="shared" si="26"/>
        <v>0.27363636363636362</v>
      </c>
      <c r="G125" s="10">
        <v>7.99</v>
      </c>
      <c r="H125" s="11"/>
      <c r="I125" s="51">
        <f t="shared" si="27"/>
        <v>0</v>
      </c>
      <c r="J125" s="66"/>
      <c r="K125" s="6">
        <v>187</v>
      </c>
      <c r="L125" s="8" t="s">
        <v>238</v>
      </c>
      <c r="M125" s="8" t="s">
        <v>10</v>
      </c>
      <c r="N125" s="6">
        <v>19</v>
      </c>
      <c r="O125" s="9">
        <v>7.99</v>
      </c>
      <c r="P125" s="76">
        <v>3.99</v>
      </c>
      <c r="Q125" s="11"/>
      <c r="R125" s="12">
        <f t="shared" ref="R125" si="28">(P125*Q125)*6</f>
        <v>0</v>
      </c>
      <c r="S125" s="1"/>
    </row>
    <row r="126" spans="1:19" x14ac:dyDescent="0.35">
      <c r="A126" s="6">
        <v>119</v>
      </c>
      <c r="B126" s="7" t="s">
        <v>239</v>
      </c>
      <c r="C126" s="8" t="s">
        <v>22</v>
      </c>
      <c r="D126" s="6">
        <v>20</v>
      </c>
      <c r="E126" s="9">
        <v>8.9</v>
      </c>
      <c r="F126" s="75">
        <f t="shared" si="26"/>
        <v>0.55168539325842691</v>
      </c>
      <c r="G126" s="10">
        <v>3.99</v>
      </c>
      <c r="H126" s="11"/>
      <c r="I126" s="51">
        <f t="shared" si="27"/>
        <v>0</v>
      </c>
      <c r="J126" s="66"/>
      <c r="K126" s="34"/>
      <c r="L126" s="3" t="s">
        <v>240</v>
      </c>
      <c r="M126" s="35"/>
      <c r="N126" s="36"/>
      <c r="O126" s="5" t="s">
        <v>47</v>
      </c>
      <c r="P126" s="5" t="s">
        <v>48</v>
      </c>
      <c r="Q126" s="5" t="s">
        <v>49</v>
      </c>
      <c r="R126" s="37"/>
      <c r="S126" s="1"/>
    </row>
    <row r="127" spans="1:19" x14ac:dyDescent="0.35">
      <c r="A127" s="6">
        <v>120</v>
      </c>
      <c r="B127" s="7" t="s">
        <v>241</v>
      </c>
      <c r="C127" s="8" t="s">
        <v>24</v>
      </c>
      <c r="D127" s="6">
        <v>20</v>
      </c>
      <c r="E127" s="9">
        <v>9.9</v>
      </c>
      <c r="F127" s="75">
        <f t="shared" si="26"/>
        <v>0.49595959595959593</v>
      </c>
      <c r="G127" s="10">
        <v>4.99</v>
      </c>
      <c r="H127" s="11"/>
      <c r="I127" s="51">
        <f t="shared" si="27"/>
        <v>0</v>
      </c>
      <c r="J127" s="66"/>
      <c r="K127" s="6">
        <v>188</v>
      </c>
      <c r="L127" s="7" t="s">
        <v>242</v>
      </c>
      <c r="M127" s="8" t="s">
        <v>10</v>
      </c>
      <c r="N127" s="6">
        <v>20</v>
      </c>
      <c r="O127" s="9">
        <v>23.9</v>
      </c>
      <c r="P127" s="10">
        <v>13.9</v>
      </c>
      <c r="Q127" s="11"/>
      <c r="R127" s="51">
        <f>P127*6*Q127</f>
        <v>0</v>
      </c>
      <c r="S127" s="1"/>
    </row>
    <row r="128" spans="1:19" x14ac:dyDescent="0.35">
      <c r="A128" s="6">
        <v>121</v>
      </c>
      <c r="B128" s="7" t="s">
        <v>243</v>
      </c>
      <c r="C128" s="8" t="s">
        <v>24</v>
      </c>
      <c r="D128" s="6" t="s">
        <v>13</v>
      </c>
      <c r="E128" s="9">
        <v>12</v>
      </c>
      <c r="F128" s="75">
        <f t="shared" si="26"/>
        <v>0.33416666666666667</v>
      </c>
      <c r="G128" s="10">
        <v>7.99</v>
      </c>
      <c r="H128" s="11"/>
      <c r="I128" s="51">
        <f t="shared" si="27"/>
        <v>0</v>
      </c>
      <c r="J128" s="66"/>
      <c r="K128" s="6">
        <v>189</v>
      </c>
      <c r="L128" s="7" t="s">
        <v>244</v>
      </c>
      <c r="M128" s="8" t="s">
        <v>10</v>
      </c>
      <c r="N128" s="6">
        <v>20</v>
      </c>
      <c r="O128" s="9">
        <v>12.9</v>
      </c>
      <c r="P128" s="10">
        <v>6.99</v>
      </c>
      <c r="Q128" s="11"/>
      <c r="R128" s="51">
        <f t="shared" ref="R128:R130" si="29">P128*6*Q128</f>
        <v>0</v>
      </c>
      <c r="S128" s="1"/>
    </row>
    <row r="129" spans="1:19" x14ac:dyDescent="0.35">
      <c r="A129" s="6">
        <v>122</v>
      </c>
      <c r="B129" s="7" t="s">
        <v>239</v>
      </c>
      <c r="C129" s="8" t="s">
        <v>10</v>
      </c>
      <c r="D129" s="6">
        <v>20</v>
      </c>
      <c r="E129" s="9">
        <v>9.9</v>
      </c>
      <c r="F129" s="75">
        <f t="shared" si="26"/>
        <v>0.49595959595959593</v>
      </c>
      <c r="G129" s="10">
        <v>4.99</v>
      </c>
      <c r="H129" s="11"/>
      <c r="I129" s="51">
        <f t="shared" si="27"/>
        <v>0</v>
      </c>
      <c r="J129" s="66"/>
      <c r="K129" s="6">
        <v>190</v>
      </c>
      <c r="L129" s="7" t="s">
        <v>245</v>
      </c>
      <c r="M129" s="8" t="s">
        <v>24</v>
      </c>
      <c r="N129" s="6">
        <v>20</v>
      </c>
      <c r="O129" s="9">
        <v>6.9</v>
      </c>
      <c r="P129" s="10">
        <v>3.99</v>
      </c>
      <c r="Q129" s="11"/>
      <c r="R129" s="51">
        <f t="shared" si="29"/>
        <v>0</v>
      </c>
      <c r="S129" s="1"/>
    </row>
    <row r="130" spans="1:19" x14ac:dyDescent="0.35">
      <c r="A130" s="6">
        <v>123</v>
      </c>
      <c r="B130" s="7" t="s">
        <v>231</v>
      </c>
      <c r="C130" s="8" t="s">
        <v>10</v>
      </c>
      <c r="D130" s="6">
        <v>20</v>
      </c>
      <c r="E130" s="9">
        <v>9.9</v>
      </c>
      <c r="F130" s="75">
        <f t="shared" si="26"/>
        <v>0.39494949494949494</v>
      </c>
      <c r="G130" s="10">
        <v>5.99</v>
      </c>
      <c r="H130" s="11"/>
      <c r="I130" s="51">
        <f t="shared" si="27"/>
        <v>0</v>
      </c>
      <c r="J130" s="66"/>
      <c r="K130" s="6">
        <v>191</v>
      </c>
      <c r="L130" s="7" t="s">
        <v>246</v>
      </c>
      <c r="M130" s="8" t="s">
        <v>10</v>
      </c>
      <c r="N130" s="6">
        <v>20</v>
      </c>
      <c r="O130" s="9">
        <v>7.99</v>
      </c>
      <c r="P130" s="10">
        <v>3.99</v>
      </c>
      <c r="Q130" s="11"/>
      <c r="R130" s="51">
        <f t="shared" si="29"/>
        <v>0</v>
      </c>
      <c r="S130" s="1"/>
    </row>
    <row r="131" spans="1:19" x14ac:dyDescent="0.35">
      <c r="A131" s="6">
        <v>124</v>
      </c>
      <c r="B131" s="7" t="s">
        <v>239</v>
      </c>
      <c r="C131" s="8" t="s">
        <v>24</v>
      </c>
      <c r="D131" s="6">
        <v>20</v>
      </c>
      <c r="E131" s="9">
        <v>8.9</v>
      </c>
      <c r="F131" s="75">
        <f t="shared" si="26"/>
        <v>0.55168539325842691</v>
      </c>
      <c r="G131" s="10">
        <v>3.99</v>
      </c>
      <c r="H131" s="11"/>
      <c r="I131" s="51">
        <f t="shared" si="27"/>
        <v>0</v>
      </c>
      <c r="J131" s="66"/>
      <c r="K131" s="34"/>
      <c r="L131" s="3" t="s">
        <v>247</v>
      </c>
      <c r="M131" s="35"/>
      <c r="N131" s="36"/>
      <c r="O131" s="5" t="s">
        <v>47</v>
      </c>
      <c r="P131" s="5" t="s">
        <v>48</v>
      </c>
      <c r="Q131" s="5" t="s">
        <v>49</v>
      </c>
      <c r="R131" s="37"/>
      <c r="S131" s="1"/>
    </row>
    <row r="132" spans="1:19" x14ac:dyDescent="0.35">
      <c r="A132" s="38"/>
      <c r="B132" s="3" t="s">
        <v>248</v>
      </c>
      <c r="C132" s="35"/>
      <c r="D132" s="36"/>
      <c r="E132" s="5" t="s">
        <v>47</v>
      </c>
      <c r="F132" s="3" t="s">
        <v>136</v>
      </c>
      <c r="G132" s="5" t="s">
        <v>48</v>
      </c>
      <c r="H132" s="5" t="s">
        <v>49</v>
      </c>
      <c r="I132" s="37"/>
      <c r="J132" s="66"/>
      <c r="K132" s="6">
        <v>192</v>
      </c>
      <c r="L132" s="7" t="s">
        <v>249</v>
      </c>
      <c r="M132" s="8" t="s">
        <v>10</v>
      </c>
      <c r="N132" s="6">
        <v>20</v>
      </c>
      <c r="O132" s="9">
        <v>11.9</v>
      </c>
      <c r="P132" s="10">
        <v>6.99</v>
      </c>
      <c r="Q132" s="11"/>
      <c r="R132" s="51">
        <f>P132*6*Q132</f>
        <v>0</v>
      </c>
      <c r="S132" s="1"/>
    </row>
    <row r="133" spans="1:19" x14ac:dyDescent="0.35">
      <c r="A133" s="6">
        <v>125</v>
      </c>
      <c r="B133" s="7" t="s">
        <v>250</v>
      </c>
      <c r="C133" s="8" t="s">
        <v>22</v>
      </c>
      <c r="D133" s="6">
        <v>17</v>
      </c>
      <c r="E133" s="9">
        <v>7.99</v>
      </c>
      <c r="F133" s="75">
        <f>(E133-G133)/E133</f>
        <v>0.37546933667083854</v>
      </c>
      <c r="G133" s="10">
        <v>4.99</v>
      </c>
      <c r="H133" s="11"/>
      <c r="I133" s="51">
        <f>G133*6*H133</f>
        <v>0</v>
      </c>
      <c r="J133" s="66"/>
      <c r="K133" s="6">
        <v>193</v>
      </c>
      <c r="L133" s="7" t="s">
        <v>251</v>
      </c>
      <c r="M133" s="8" t="s">
        <v>22</v>
      </c>
      <c r="N133" s="6" t="s">
        <v>28</v>
      </c>
      <c r="O133" s="9">
        <v>8.9</v>
      </c>
      <c r="P133" s="10">
        <v>4.99</v>
      </c>
      <c r="Q133" s="11"/>
      <c r="R133" s="51">
        <f t="shared" ref="R133" si="30">P133*6*Q133</f>
        <v>0</v>
      </c>
      <c r="S133" s="1"/>
    </row>
    <row r="134" spans="1:19" x14ac:dyDescent="0.35">
      <c r="A134" s="6">
        <v>126</v>
      </c>
      <c r="B134" s="7" t="s">
        <v>252</v>
      </c>
      <c r="C134" s="8" t="s">
        <v>22</v>
      </c>
      <c r="D134" s="6" t="s">
        <v>13</v>
      </c>
      <c r="E134" s="9">
        <v>9.9</v>
      </c>
      <c r="F134" s="75">
        <f>(E134-G134)/E134</f>
        <v>0.39494949494949494</v>
      </c>
      <c r="G134" s="10">
        <v>5.99</v>
      </c>
      <c r="H134" s="11"/>
      <c r="I134" s="51">
        <f>G134*6*H134</f>
        <v>0</v>
      </c>
      <c r="J134" s="66"/>
      <c r="K134" s="6">
        <v>194</v>
      </c>
      <c r="L134" s="7" t="s">
        <v>253</v>
      </c>
      <c r="M134" s="8" t="s">
        <v>10</v>
      </c>
      <c r="N134" s="6" t="s">
        <v>13</v>
      </c>
      <c r="O134" s="9">
        <v>19.899999999999999</v>
      </c>
      <c r="P134" s="10">
        <v>11</v>
      </c>
      <c r="Q134" s="11"/>
      <c r="R134" s="51">
        <f>P134*6*Q134</f>
        <v>0</v>
      </c>
      <c r="S134" s="1"/>
    </row>
    <row r="135" spans="1:19" x14ac:dyDescent="0.35">
      <c r="A135" s="6">
        <v>127</v>
      </c>
      <c r="B135" s="7" t="s">
        <v>254</v>
      </c>
      <c r="C135" s="8" t="s">
        <v>22</v>
      </c>
      <c r="D135" s="6">
        <v>18</v>
      </c>
      <c r="E135" s="9">
        <v>11.9</v>
      </c>
      <c r="F135" s="75">
        <f>(E135-G135)/E135</f>
        <v>0.4126050420168067</v>
      </c>
      <c r="G135" s="10">
        <v>6.99</v>
      </c>
      <c r="H135" s="11"/>
      <c r="I135" s="51">
        <f>G135*6*H135</f>
        <v>0</v>
      </c>
      <c r="K135" s="6">
        <v>195</v>
      </c>
      <c r="L135" s="7" t="s">
        <v>255</v>
      </c>
      <c r="M135" s="8" t="s">
        <v>24</v>
      </c>
      <c r="N135" s="6">
        <v>20</v>
      </c>
      <c r="O135" s="9">
        <v>6.99</v>
      </c>
      <c r="P135" s="10">
        <v>2.99</v>
      </c>
      <c r="Q135" s="11"/>
      <c r="R135" s="51">
        <f>P135*6*Q135</f>
        <v>0</v>
      </c>
      <c r="S135" s="1"/>
    </row>
    <row r="136" spans="1:19" x14ac:dyDescent="0.35">
      <c r="A136" s="38"/>
      <c r="B136" s="3" t="s">
        <v>256</v>
      </c>
      <c r="C136" s="35"/>
      <c r="D136" s="36"/>
      <c r="E136" s="5" t="s">
        <v>47</v>
      </c>
      <c r="F136" s="3" t="s">
        <v>136</v>
      </c>
      <c r="G136" s="5" t="s">
        <v>48</v>
      </c>
      <c r="H136" s="5" t="s">
        <v>49</v>
      </c>
      <c r="I136" s="37"/>
      <c r="J136" s="66"/>
      <c r="K136" s="34"/>
      <c r="L136" s="3" t="s">
        <v>257</v>
      </c>
      <c r="M136" s="35"/>
      <c r="N136" s="36"/>
      <c r="O136" s="5" t="s">
        <v>47</v>
      </c>
      <c r="P136" s="5" t="s">
        <v>48</v>
      </c>
      <c r="Q136" s="5" t="s">
        <v>49</v>
      </c>
      <c r="R136" s="37"/>
      <c r="S136" s="1"/>
    </row>
    <row r="137" spans="1:19" x14ac:dyDescent="0.35">
      <c r="A137" s="6">
        <v>129</v>
      </c>
      <c r="B137" s="7" t="s">
        <v>258</v>
      </c>
      <c r="C137" s="8" t="s">
        <v>22</v>
      </c>
      <c r="D137" s="6" t="s">
        <v>13</v>
      </c>
      <c r="E137" s="9">
        <v>9.9</v>
      </c>
      <c r="F137" s="75">
        <f>(E137-G137)/E137</f>
        <v>0.39494949494949494</v>
      </c>
      <c r="G137" s="10">
        <v>5.99</v>
      </c>
      <c r="H137" s="11"/>
      <c r="I137" s="51">
        <f>G137*6*H137</f>
        <v>0</v>
      </c>
      <c r="J137" s="66"/>
      <c r="K137" s="6">
        <v>196</v>
      </c>
      <c r="L137" s="8" t="s">
        <v>259</v>
      </c>
      <c r="M137" s="8" t="s">
        <v>22</v>
      </c>
      <c r="N137" s="6" t="s">
        <v>13</v>
      </c>
      <c r="O137" s="9">
        <v>8.99</v>
      </c>
      <c r="P137" s="10">
        <v>3.99</v>
      </c>
      <c r="Q137" s="11"/>
      <c r="R137" s="51">
        <f t="shared" ref="R137:R140" si="31">P137*6*Q137</f>
        <v>0</v>
      </c>
      <c r="S137" s="1"/>
    </row>
    <row r="138" spans="1:19" x14ac:dyDescent="0.35">
      <c r="A138" s="6">
        <v>130</v>
      </c>
      <c r="B138" s="7" t="s">
        <v>260</v>
      </c>
      <c r="C138" s="8" t="s">
        <v>22</v>
      </c>
      <c r="D138" s="6" t="s">
        <v>13</v>
      </c>
      <c r="E138" s="9">
        <v>14.9</v>
      </c>
      <c r="F138" s="75">
        <f>(E138-G138)/E138</f>
        <v>0.33557046979865773</v>
      </c>
      <c r="G138" s="10">
        <v>9.9</v>
      </c>
      <c r="H138" s="11"/>
      <c r="I138" s="51">
        <f>G138*6*H138</f>
        <v>0</v>
      </c>
      <c r="J138" s="66"/>
      <c r="K138" s="6">
        <v>197</v>
      </c>
      <c r="L138" s="8" t="s">
        <v>261</v>
      </c>
      <c r="M138" s="8" t="s">
        <v>10</v>
      </c>
      <c r="N138" s="6">
        <v>18</v>
      </c>
      <c r="O138" s="9">
        <v>7.99</v>
      </c>
      <c r="P138" s="10">
        <v>5.95</v>
      </c>
      <c r="Q138" s="11"/>
      <c r="R138" s="51">
        <f t="shared" si="31"/>
        <v>0</v>
      </c>
      <c r="S138" s="1"/>
    </row>
    <row r="139" spans="1:19" x14ac:dyDescent="0.35">
      <c r="A139" s="6">
        <v>131</v>
      </c>
      <c r="B139" s="7" t="s">
        <v>262</v>
      </c>
      <c r="C139" s="8" t="s">
        <v>22</v>
      </c>
      <c r="D139" s="6">
        <v>20</v>
      </c>
      <c r="E139" s="9">
        <v>12.9</v>
      </c>
      <c r="F139" s="75">
        <f>(E139-G139)/E139</f>
        <v>0.53565891472868221</v>
      </c>
      <c r="G139" s="10">
        <v>5.99</v>
      </c>
      <c r="H139" s="11"/>
      <c r="I139" s="51">
        <f>G139*6*H139</f>
        <v>0</v>
      </c>
      <c r="J139" s="66"/>
      <c r="K139" s="6">
        <v>198</v>
      </c>
      <c r="L139" s="8" t="s">
        <v>263</v>
      </c>
      <c r="M139" s="8" t="s">
        <v>22</v>
      </c>
      <c r="N139" s="6" t="s">
        <v>13</v>
      </c>
      <c r="O139" s="9">
        <v>11.9</v>
      </c>
      <c r="P139" s="10">
        <v>5.99</v>
      </c>
      <c r="Q139" s="11"/>
      <c r="R139" s="51">
        <f>P139*6*Q139</f>
        <v>0</v>
      </c>
      <c r="S139" s="1"/>
    </row>
    <row r="140" spans="1:19" x14ac:dyDescent="0.35">
      <c r="A140" s="38"/>
      <c r="B140" s="3" t="s">
        <v>264</v>
      </c>
      <c r="C140" s="35"/>
      <c r="D140" s="36"/>
      <c r="E140" s="5" t="s">
        <v>47</v>
      </c>
      <c r="F140" s="3" t="s">
        <v>136</v>
      </c>
      <c r="G140" s="5" t="s">
        <v>48</v>
      </c>
      <c r="H140" s="5" t="s">
        <v>49</v>
      </c>
      <c r="I140" s="37"/>
      <c r="J140" s="66"/>
      <c r="K140" s="6">
        <v>200</v>
      </c>
      <c r="L140" s="7" t="s">
        <v>265</v>
      </c>
      <c r="M140" s="8" t="s">
        <v>10</v>
      </c>
      <c r="N140" s="6">
        <v>20</v>
      </c>
      <c r="O140" s="9">
        <v>8.9499999999999993</v>
      </c>
      <c r="P140" s="10">
        <v>4.99</v>
      </c>
      <c r="Q140" s="11"/>
      <c r="R140" s="51">
        <f t="shared" si="31"/>
        <v>0</v>
      </c>
      <c r="S140" s="1"/>
    </row>
    <row r="141" spans="1:19" x14ac:dyDescent="0.35">
      <c r="A141" s="6">
        <v>132</v>
      </c>
      <c r="B141" s="8" t="s">
        <v>266</v>
      </c>
      <c r="C141" s="8" t="s">
        <v>10</v>
      </c>
      <c r="D141" s="6">
        <v>20</v>
      </c>
      <c r="E141" s="9">
        <v>7</v>
      </c>
      <c r="F141" s="75">
        <f>(E141-G141)/E141</f>
        <v>0.43</v>
      </c>
      <c r="G141" s="10">
        <v>3.99</v>
      </c>
      <c r="H141" s="11"/>
      <c r="I141" s="51">
        <f>G141*6*H141</f>
        <v>0</v>
      </c>
      <c r="J141" s="66"/>
      <c r="K141" s="6">
        <v>201</v>
      </c>
      <c r="L141" s="7" t="s">
        <v>267</v>
      </c>
      <c r="M141" s="8" t="s">
        <v>10</v>
      </c>
      <c r="N141" s="6">
        <v>19</v>
      </c>
      <c r="O141" s="9">
        <v>18.899999999999999</v>
      </c>
      <c r="P141" s="10">
        <v>12.9</v>
      </c>
      <c r="Q141" s="11"/>
      <c r="R141" s="51">
        <f>P141*6*Q141</f>
        <v>0</v>
      </c>
      <c r="S141" s="1"/>
    </row>
    <row r="142" spans="1:19" x14ac:dyDescent="0.35">
      <c r="A142" s="6">
        <v>133</v>
      </c>
      <c r="B142" s="8" t="s">
        <v>268</v>
      </c>
      <c r="C142" s="8" t="s">
        <v>10</v>
      </c>
      <c r="D142" s="6">
        <v>17</v>
      </c>
      <c r="E142" s="9">
        <v>9.9</v>
      </c>
      <c r="F142" s="75">
        <f>(E142-G142)/E142</f>
        <v>0.39494949494949494</v>
      </c>
      <c r="G142" s="10">
        <v>5.99</v>
      </c>
      <c r="H142" s="11"/>
      <c r="I142" s="51">
        <f>G142*6*H142</f>
        <v>0</v>
      </c>
      <c r="J142" s="66"/>
      <c r="K142" s="6">
        <v>202</v>
      </c>
      <c r="L142" s="7" t="s">
        <v>269</v>
      </c>
      <c r="M142" s="8" t="s">
        <v>10</v>
      </c>
      <c r="N142" s="6">
        <v>20</v>
      </c>
      <c r="O142" s="9">
        <v>8.9499999999999993</v>
      </c>
      <c r="P142" s="10">
        <v>6.99</v>
      </c>
      <c r="Q142" s="11"/>
      <c r="R142" s="51">
        <f>P142*6*Q142</f>
        <v>0</v>
      </c>
      <c r="S142" s="1"/>
    </row>
    <row r="143" spans="1:19" x14ac:dyDescent="0.35">
      <c r="A143" s="6">
        <v>134</v>
      </c>
      <c r="B143" s="8" t="s">
        <v>270</v>
      </c>
      <c r="C143" s="8" t="s">
        <v>10</v>
      </c>
      <c r="D143" s="6">
        <v>19</v>
      </c>
      <c r="E143" s="9">
        <v>13.9</v>
      </c>
      <c r="F143" s="75">
        <f>(E143-G143)/E143</f>
        <v>0.49712230215827335</v>
      </c>
      <c r="G143" s="10">
        <v>6.99</v>
      </c>
      <c r="H143" s="11"/>
      <c r="I143" s="51">
        <f>G143*6*H143</f>
        <v>0</v>
      </c>
      <c r="J143" s="66"/>
      <c r="K143" s="6">
        <v>203</v>
      </c>
      <c r="L143" s="7" t="s">
        <v>271</v>
      </c>
      <c r="M143" s="8" t="s">
        <v>10</v>
      </c>
      <c r="N143" s="6">
        <v>20</v>
      </c>
      <c r="O143" s="9">
        <v>9.9</v>
      </c>
      <c r="P143" s="10">
        <v>7.99</v>
      </c>
      <c r="Q143" s="11"/>
      <c r="R143" s="51">
        <f t="shared" ref="R143" si="32">P143*6*Q143</f>
        <v>0</v>
      </c>
      <c r="S143" s="1"/>
    </row>
    <row r="144" spans="1:19" x14ac:dyDescent="0.35">
      <c r="A144" s="6">
        <v>135</v>
      </c>
      <c r="B144" s="8" t="s">
        <v>272</v>
      </c>
      <c r="C144" s="8" t="s">
        <v>10</v>
      </c>
      <c r="D144" s="6">
        <v>16</v>
      </c>
      <c r="E144" s="9">
        <v>13.9</v>
      </c>
      <c r="F144" s="75">
        <f>(E144-G144)/E144</f>
        <v>0.42517985611510789</v>
      </c>
      <c r="G144" s="10">
        <v>7.99</v>
      </c>
      <c r="H144" s="11"/>
      <c r="I144" s="51">
        <f>G144*6*H144</f>
        <v>0</v>
      </c>
      <c r="J144" s="66"/>
      <c r="K144" s="6">
        <v>204</v>
      </c>
      <c r="L144" s="7" t="s">
        <v>273</v>
      </c>
      <c r="M144" s="8" t="s">
        <v>10</v>
      </c>
      <c r="N144" s="6" t="s">
        <v>13</v>
      </c>
      <c r="O144" s="9">
        <v>18.899999999999999</v>
      </c>
      <c r="P144" s="10">
        <v>12.9</v>
      </c>
      <c r="Q144" s="11"/>
      <c r="R144" s="51">
        <f>P144*6*Q144</f>
        <v>0</v>
      </c>
      <c r="S144" s="1"/>
    </row>
    <row r="145" spans="1:19" x14ac:dyDescent="0.35">
      <c r="A145" s="38"/>
      <c r="B145" s="3" t="s">
        <v>274</v>
      </c>
      <c r="C145" s="35"/>
      <c r="D145" s="36"/>
      <c r="E145" s="5" t="s">
        <v>47</v>
      </c>
      <c r="F145" s="3" t="s">
        <v>136</v>
      </c>
      <c r="G145" s="5" t="s">
        <v>48</v>
      </c>
      <c r="H145" s="5" t="s">
        <v>49</v>
      </c>
      <c r="I145" s="37"/>
      <c r="J145" s="66"/>
      <c r="K145" s="6">
        <v>205</v>
      </c>
      <c r="L145" s="7" t="s">
        <v>275</v>
      </c>
      <c r="M145" s="8" t="s">
        <v>10</v>
      </c>
      <c r="N145" s="6">
        <v>18</v>
      </c>
      <c r="O145" s="9">
        <v>21</v>
      </c>
      <c r="P145" s="10">
        <v>16.899999999999999</v>
      </c>
      <c r="Q145" s="11"/>
      <c r="R145" s="51">
        <f>P145*6*Q145</f>
        <v>0</v>
      </c>
      <c r="S145" s="1"/>
    </row>
    <row r="146" spans="1:19" x14ac:dyDescent="0.35">
      <c r="A146" s="6">
        <v>136</v>
      </c>
      <c r="B146" s="8" t="s">
        <v>276</v>
      </c>
      <c r="C146" s="8" t="s">
        <v>22</v>
      </c>
      <c r="D146" s="6">
        <v>17</v>
      </c>
      <c r="E146" s="9">
        <v>8.9</v>
      </c>
      <c r="F146" s="75">
        <f t="shared" ref="F146:F153" si="33">(E146-G146)/E146</f>
        <v>0.55168539325842691</v>
      </c>
      <c r="G146" s="10">
        <v>3.99</v>
      </c>
      <c r="H146" s="11"/>
      <c r="I146" s="51">
        <f>G146*6*H146</f>
        <v>0</v>
      </c>
      <c r="J146" s="66"/>
      <c r="K146" s="34"/>
      <c r="L146" s="3" t="s">
        <v>277</v>
      </c>
      <c r="M146" s="35"/>
      <c r="N146" s="36"/>
      <c r="O146" s="5" t="s">
        <v>47</v>
      </c>
      <c r="P146" s="5" t="s">
        <v>48</v>
      </c>
      <c r="Q146" s="5" t="s">
        <v>49</v>
      </c>
      <c r="R146" s="37"/>
      <c r="S146" s="1"/>
    </row>
    <row r="147" spans="1:19" x14ac:dyDescent="0.35">
      <c r="A147" s="6">
        <v>137</v>
      </c>
      <c r="B147" s="8" t="s">
        <v>278</v>
      </c>
      <c r="C147" s="8" t="s">
        <v>10</v>
      </c>
      <c r="D147" s="6"/>
      <c r="E147" s="9">
        <v>11.9</v>
      </c>
      <c r="F147" s="75">
        <f t="shared" si="33"/>
        <v>0.49663865546218489</v>
      </c>
      <c r="G147" s="10">
        <v>5.99</v>
      </c>
      <c r="H147" s="11"/>
      <c r="I147" s="51">
        <f t="shared" ref="I147:I153" si="34">G147*6*H147</f>
        <v>0</v>
      </c>
      <c r="K147" s="6">
        <v>206</v>
      </c>
      <c r="L147" s="7" t="s">
        <v>279</v>
      </c>
      <c r="M147" s="8" t="s">
        <v>10</v>
      </c>
      <c r="N147" s="6">
        <v>20</v>
      </c>
      <c r="O147" s="9">
        <v>9.99</v>
      </c>
      <c r="P147" s="10">
        <v>5.99</v>
      </c>
      <c r="Q147" s="11"/>
      <c r="R147" s="51">
        <f>P147*6*Q147</f>
        <v>0</v>
      </c>
      <c r="S147" s="1"/>
    </row>
    <row r="148" spans="1:19" x14ac:dyDescent="0.35">
      <c r="A148" s="6">
        <v>138</v>
      </c>
      <c r="B148" s="8" t="s">
        <v>280</v>
      </c>
      <c r="C148" s="8" t="s">
        <v>10</v>
      </c>
      <c r="D148" s="6"/>
      <c r="E148" s="9">
        <v>7.95</v>
      </c>
      <c r="F148" s="75">
        <f t="shared" si="33"/>
        <v>0.62389937106918236</v>
      </c>
      <c r="G148" s="10">
        <v>2.99</v>
      </c>
      <c r="H148" s="11"/>
      <c r="I148" s="51">
        <f>G148*6*H148</f>
        <v>0</v>
      </c>
      <c r="J148" s="66"/>
      <c r="K148" s="6">
        <v>207</v>
      </c>
      <c r="L148" s="7" t="s">
        <v>281</v>
      </c>
      <c r="M148" s="8" t="s">
        <v>10</v>
      </c>
      <c r="N148" s="6">
        <v>20</v>
      </c>
      <c r="O148" s="9">
        <v>5.99</v>
      </c>
      <c r="P148" s="10">
        <v>3.99</v>
      </c>
      <c r="Q148" s="11"/>
      <c r="R148" s="51">
        <f>P148*6*Q148</f>
        <v>0</v>
      </c>
      <c r="S148" s="1"/>
    </row>
    <row r="149" spans="1:19" x14ac:dyDescent="0.35">
      <c r="A149" s="6">
        <v>139</v>
      </c>
      <c r="B149" s="8" t="s">
        <v>282</v>
      </c>
      <c r="C149" s="8" t="s">
        <v>22</v>
      </c>
      <c r="D149" s="6">
        <v>18</v>
      </c>
      <c r="E149" s="9">
        <v>7.99</v>
      </c>
      <c r="F149" s="75">
        <f t="shared" si="33"/>
        <v>0.62578222778473092</v>
      </c>
      <c r="G149" s="10">
        <v>2.99</v>
      </c>
      <c r="H149" s="11"/>
      <c r="I149" s="51">
        <f>G149*6*H149</f>
        <v>0</v>
      </c>
      <c r="J149" s="66"/>
      <c r="K149" s="6">
        <v>208</v>
      </c>
      <c r="L149" s="7" t="s">
        <v>283</v>
      </c>
      <c r="M149" s="8" t="s">
        <v>10</v>
      </c>
      <c r="N149" s="6">
        <v>20</v>
      </c>
      <c r="O149" s="9">
        <v>8.99</v>
      </c>
      <c r="P149" s="10">
        <v>4.99</v>
      </c>
      <c r="Q149" s="11"/>
      <c r="R149" s="51">
        <f>P149*6*Q149</f>
        <v>0</v>
      </c>
      <c r="S149" s="1"/>
    </row>
    <row r="150" spans="1:19" x14ac:dyDescent="0.35">
      <c r="A150" s="6">
        <v>140</v>
      </c>
      <c r="B150" s="8" t="s">
        <v>284</v>
      </c>
      <c r="C150" s="8" t="s">
        <v>22</v>
      </c>
      <c r="D150" s="6">
        <v>18</v>
      </c>
      <c r="E150" s="9">
        <v>12.9</v>
      </c>
      <c r="F150" s="75">
        <f t="shared" si="33"/>
        <v>0.38062015503875968</v>
      </c>
      <c r="G150" s="10">
        <v>7.99</v>
      </c>
      <c r="H150" s="11"/>
      <c r="I150" s="51">
        <f t="shared" si="34"/>
        <v>0</v>
      </c>
      <c r="J150" s="66"/>
      <c r="K150" s="34"/>
      <c r="L150" s="3" t="s">
        <v>285</v>
      </c>
      <c r="M150" s="35"/>
      <c r="N150" s="36"/>
      <c r="O150" s="5"/>
      <c r="P150" s="5"/>
      <c r="Q150" s="5" t="s">
        <v>49</v>
      </c>
      <c r="R150" s="37"/>
      <c r="S150" s="1"/>
    </row>
    <row r="151" spans="1:19" x14ac:dyDescent="0.35">
      <c r="A151" s="6">
        <v>141</v>
      </c>
      <c r="B151" s="8" t="s">
        <v>286</v>
      </c>
      <c r="C151" s="8" t="s">
        <v>10</v>
      </c>
      <c r="D151" s="6">
        <v>20</v>
      </c>
      <c r="E151" s="9">
        <v>8.9</v>
      </c>
      <c r="F151" s="75">
        <f t="shared" si="33"/>
        <v>0.55168539325842691</v>
      </c>
      <c r="G151" s="10">
        <v>3.99</v>
      </c>
      <c r="H151" s="11"/>
      <c r="I151" s="51">
        <f t="shared" si="34"/>
        <v>0</v>
      </c>
      <c r="K151" s="6">
        <v>209</v>
      </c>
      <c r="L151" s="7" t="s">
        <v>287</v>
      </c>
      <c r="M151" s="8"/>
      <c r="N151" s="6"/>
      <c r="O151" s="9"/>
      <c r="P151" s="10">
        <v>29.9</v>
      </c>
      <c r="Q151" s="11"/>
      <c r="R151" s="51">
        <f>P151*Q151</f>
        <v>0</v>
      </c>
      <c r="S151" s="1"/>
    </row>
    <row r="152" spans="1:19" x14ac:dyDescent="0.35">
      <c r="A152" s="6">
        <v>142</v>
      </c>
      <c r="B152" s="8" t="s">
        <v>288</v>
      </c>
      <c r="C152" s="8" t="s">
        <v>10</v>
      </c>
      <c r="D152" s="6">
        <v>18</v>
      </c>
      <c r="E152" s="9">
        <v>11.9</v>
      </c>
      <c r="F152" s="75">
        <f t="shared" si="33"/>
        <v>0.4126050420168067</v>
      </c>
      <c r="G152" s="10">
        <v>6.99</v>
      </c>
      <c r="H152" s="11"/>
      <c r="I152" s="51">
        <f t="shared" si="34"/>
        <v>0</v>
      </c>
      <c r="J152" s="66"/>
      <c r="K152" s="6">
        <v>210</v>
      </c>
      <c r="L152" s="7" t="s">
        <v>289</v>
      </c>
      <c r="M152" s="8"/>
      <c r="N152" s="6"/>
      <c r="O152" s="9"/>
      <c r="P152" s="10">
        <v>39.9</v>
      </c>
      <c r="Q152" s="11"/>
      <c r="R152" s="51">
        <f t="shared" ref="R152:R153" si="35">P152*Q152</f>
        <v>0</v>
      </c>
      <c r="S152" s="1"/>
    </row>
    <row r="153" spans="1:19" x14ac:dyDescent="0.35">
      <c r="A153" s="6">
        <v>143</v>
      </c>
      <c r="B153" s="8" t="s">
        <v>290</v>
      </c>
      <c r="C153" s="8" t="s">
        <v>10</v>
      </c>
      <c r="D153" s="6" t="s">
        <v>56</v>
      </c>
      <c r="E153" s="9">
        <v>15.9</v>
      </c>
      <c r="F153" s="75">
        <f t="shared" si="33"/>
        <v>0.37735849056603771</v>
      </c>
      <c r="G153" s="10">
        <v>9.9</v>
      </c>
      <c r="H153" s="11"/>
      <c r="I153" s="51">
        <f t="shared" si="34"/>
        <v>0</v>
      </c>
      <c r="J153" s="66"/>
      <c r="K153" s="6">
        <v>211</v>
      </c>
      <c r="L153" s="7" t="s">
        <v>291</v>
      </c>
      <c r="M153" s="8"/>
      <c r="N153" s="6"/>
      <c r="O153" s="9"/>
      <c r="P153" s="10">
        <v>49.9</v>
      </c>
      <c r="Q153" s="11"/>
      <c r="R153" s="51">
        <f t="shared" si="35"/>
        <v>0</v>
      </c>
      <c r="S153" s="1"/>
    </row>
    <row r="154" spans="1:19" ht="15.5" x14ac:dyDescent="0.35">
      <c r="J154" s="66"/>
      <c r="K154" s="81"/>
      <c r="L154" s="48" t="s">
        <v>7</v>
      </c>
      <c r="M154" s="81"/>
      <c r="N154" s="81"/>
      <c r="O154" s="82"/>
      <c r="P154" s="83"/>
      <c r="Q154" s="36"/>
      <c r="R154" s="84">
        <f>SUM(R151:R153,R147:R149,R137:R145,R132:R135,R127:R130,R121:R125,R116:R119,R110:R114,R99:R108,R90:R97,R86:R88,R82:R84,R73:R78,R68:R71,R61:R66,R55:R59,R49:R53,R44:R47,R37:R42,R33:R35,R28:R31,R4:R26,I34,I39:I44,I47:I68,I72:I77,I82:I90,I92:I95,I97:I99,I101:I104,I106:I108,I110:I111,I113:I115,I117:I120,I122:I131,I133:I135,I137:I139,I141:I144,I146:I153)</f>
        <v>0</v>
      </c>
      <c r="S154" s="1"/>
    </row>
    <row r="155" spans="1:19" x14ac:dyDescent="0.35">
      <c r="J155" s="66"/>
      <c r="K155" s="110" t="s">
        <v>301</v>
      </c>
      <c r="L155" s="110"/>
      <c r="M155" s="111" t="s">
        <v>295</v>
      </c>
      <c r="N155" s="111"/>
      <c r="O155" s="111"/>
      <c r="P155" s="111"/>
      <c r="Q155" s="111"/>
      <c r="R155" s="111"/>
      <c r="S155" s="1"/>
    </row>
    <row r="156" spans="1:19" x14ac:dyDescent="0.35">
      <c r="K156" s="110" t="s">
        <v>302</v>
      </c>
      <c r="L156" s="110"/>
      <c r="M156" s="111" t="s">
        <v>296</v>
      </c>
      <c r="N156" s="111"/>
      <c r="O156" s="111"/>
      <c r="P156" s="111"/>
      <c r="Q156" s="111"/>
      <c r="R156" s="111"/>
      <c r="S156" s="1"/>
    </row>
    <row r="157" spans="1:19" x14ac:dyDescent="0.35">
      <c r="K157" s="110" t="s">
        <v>293</v>
      </c>
      <c r="L157" s="110"/>
      <c r="M157" s="111" t="s">
        <v>297</v>
      </c>
      <c r="N157" s="111"/>
      <c r="O157" s="111"/>
      <c r="P157" s="111"/>
      <c r="Q157" s="111"/>
      <c r="R157" s="111"/>
      <c r="S157" s="1"/>
    </row>
    <row r="158" spans="1:19" x14ac:dyDescent="0.35">
      <c r="K158" s="110" t="s">
        <v>294</v>
      </c>
      <c r="L158" s="110"/>
      <c r="M158" s="111" t="s">
        <v>298</v>
      </c>
      <c r="N158" s="111"/>
      <c r="O158" s="111"/>
      <c r="P158" s="111"/>
      <c r="Q158" s="111"/>
      <c r="R158" s="111"/>
      <c r="S158" s="1"/>
    </row>
    <row r="159" spans="1:19" x14ac:dyDescent="0.35">
      <c r="K159" s="110"/>
      <c r="L159" s="110"/>
      <c r="M159" s="111" t="s">
        <v>300</v>
      </c>
      <c r="N159" s="111"/>
      <c r="O159" s="111"/>
      <c r="P159" s="111"/>
      <c r="Q159" s="111"/>
      <c r="R159" s="111"/>
      <c r="S159" s="1"/>
    </row>
  </sheetData>
  <mergeCells count="111">
    <mergeCell ref="A26:B26"/>
    <mergeCell ref="C26:D26"/>
    <mergeCell ref="E26:I26"/>
    <mergeCell ref="K155:L155"/>
    <mergeCell ref="K156:L156"/>
    <mergeCell ref="K157:L157"/>
    <mergeCell ref="K158:L158"/>
    <mergeCell ref="K159:L159"/>
    <mergeCell ref="M155:R155"/>
    <mergeCell ref="M156:R156"/>
    <mergeCell ref="M157:R157"/>
    <mergeCell ref="M158:R158"/>
    <mergeCell ref="M159:R159"/>
    <mergeCell ref="Q79:Q80"/>
    <mergeCell ref="R79:R80"/>
    <mergeCell ref="H79:H80"/>
    <mergeCell ref="I79:I80"/>
    <mergeCell ref="K79:K80"/>
    <mergeCell ref="L79:L80"/>
    <mergeCell ref="M79:M80"/>
    <mergeCell ref="N79:N80"/>
    <mergeCell ref="A79:A80"/>
    <mergeCell ref="B79:B80"/>
    <mergeCell ref="C79:C80"/>
    <mergeCell ref="D79:D80"/>
    <mergeCell ref="E79:E80"/>
    <mergeCell ref="F79:F80"/>
    <mergeCell ref="G79:G80"/>
    <mergeCell ref="O79:O80"/>
    <mergeCell ref="P79:P80"/>
    <mergeCell ref="F67:F68"/>
    <mergeCell ref="G67:G68"/>
    <mergeCell ref="H67:H68"/>
    <mergeCell ref="I67:I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F63:F64"/>
    <mergeCell ref="G63:G64"/>
    <mergeCell ref="H63:H64"/>
    <mergeCell ref="I63:I64"/>
    <mergeCell ref="F65:F66"/>
    <mergeCell ref="G65:G66"/>
    <mergeCell ref="H65:H66"/>
    <mergeCell ref="I65:I66"/>
    <mergeCell ref="F59:F60"/>
    <mergeCell ref="G59:G60"/>
    <mergeCell ref="H59:H60"/>
    <mergeCell ref="I59:I60"/>
    <mergeCell ref="F61:F62"/>
    <mergeCell ref="G61:G62"/>
    <mergeCell ref="H61:H62"/>
    <mergeCell ref="I61:I62"/>
    <mergeCell ref="F55:F56"/>
    <mergeCell ref="G55:G56"/>
    <mergeCell ref="H55:H56"/>
    <mergeCell ref="I55:I56"/>
    <mergeCell ref="F57:F58"/>
    <mergeCell ref="G57:G58"/>
    <mergeCell ref="H57:H58"/>
    <mergeCell ref="I57:I58"/>
    <mergeCell ref="F51:F52"/>
    <mergeCell ref="G51:G52"/>
    <mergeCell ref="H51:H52"/>
    <mergeCell ref="I51:I52"/>
    <mergeCell ref="F53:F54"/>
    <mergeCell ref="G53:G54"/>
    <mergeCell ref="H53:H54"/>
    <mergeCell ref="I53:I54"/>
    <mergeCell ref="F47:F48"/>
    <mergeCell ref="G47:G48"/>
    <mergeCell ref="H47:H48"/>
    <mergeCell ref="I47:I48"/>
    <mergeCell ref="F49:F50"/>
    <mergeCell ref="G49:G50"/>
    <mergeCell ref="H49:H50"/>
    <mergeCell ref="I49:I50"/>
    <mergeCell ref="G31:G32"/>
    <mergeCell ref="H31:H32"/>
    <mergeCell ref="I31:I32"/>
    <mergeCell ref="A34:A36"/>
    <mergeCell ref="E34:E36"/>
    <mergeCell ref="F34:F36"/>
    <mergeCell ref="G34:G36"/>
    <mergeCell ref="H34:H36"/>
    <mergeCell ref="I34:I36"/>
    <mergeCell ref="A31:A32"/>
    <mergeCell ref="B31:B32"/>
    <mergeCell ref="C31:C32"/>
    <mergeCell ref="D31:D32"/>
    <mergeCell ref="E31:E32"/>
    <mergeCell ref="F31:F32"/>
    <mergeCell ref="A23:B23"/>
    <mergeCell ref="C23:D23"/>
    <mergeCell ref="E23:I23"/>
    <mergeCell ref="P1:P2"/>
    <mergeCell ref="Q1:Q2"/>
    <mergeCell ref="R1:R2"/>
    <mergeCell ref="A1:I18"/>
    <mergeCell ref="K1:K2"/>
    <mergeCell ref="L1:L2"/>
    <mergeCell ref="M1:M2"/>
    <mergeCell ref="N1:N2"/>
    <mergeCell ref="O1:O2"/>
    <mergeCell ref="A19:I21"/>
  </mergeCells>
  <conditionalFormatting sqref="E75:F77 E47:E68 E39:E44 O125">
    <cfRule type="cellIs" dxfId="9" priority="7" operator="lessThan">
      <formula>-584.6015591</formula>
    </cfRule>
  </conditionalFormatting>
  <conditionalFormatting sqref="E47:E68 E39:E44 O125">
    <cfRule type="cellIs" dxfId="8" priority="8" operator="lessThan">
      <formula>0</formula>
    </cfRule>
  </conditionalFormatting>
  <conditionalFormatting sqref="F72:F74">
    <cfRule type="cellIs" dxfId="7" priority="6" operator="lessThan">
      <formula>-584.6015591</formula>
    </cfRule>
  </conditionalFormatting>
  <conditionalFormatting sqref="E72:E74">
    <cfRule type="cellIs" dxfId="6" priority="5" operator="lessThan">
      <formula>-584.6015591</formula>
    </cfRule>
  </conditionalFormatting>
  <conditionalFormatting sqref="K25">
    <cfRule type="duplicateValues" dxfId="5" priority="3"/>
    <cfRule type="duplicateValues" dxfId="4" priority="4"/>
  </conditionalFormatting>
  <conditionalFormatting sqref="E110:F111">
    <cfRule type="cellIs" dxfId="3" priority="1" operator="lessThan">
      <formula>-584.6015591</formula>
    </cfRule>
  </conditionalFormatting>
  <conditionalFormatting sqref="E110:F111">
    <cfRule type="cellIs" dxfId="2" priority="2" operator="lessThan">
      <formula>0</formula>
    </cfRule>
  </conditionalFormatting>
  <conditionalFormatting sqref="M25 O25:P25">
    <cfRule type="duplicateValues" dxfId="1" priority="9"/>
    <cfRule type="duplicateValues" dxfId="0" priority="10"/>
  </conditionalFormatting>
  <dataValidations count="1">
    <dataValidation type="whole" allowBlank="1" showInputMessage="1" showErrorMessage="1" error="Merci de saisir uniquement des nombres entiers" prompt="Merci de saisir uniquement des nombres entiers" sqref="H47 H59 H49 H51 H53 H55 H57 H63 Q67 H25 H65 H67 Q51:Q54 Q65 H139:H143 H39:H44 Q56:Q63 H134:H137 H111:H131 H28:H34 H69:H77 Q1:Q49 H145:H153 H162:H1048576 H79:H109 H22 Q69:Q154" xr:uid="{9723DC6B-5CFB-49F6-AAEA-357DD67A6D5B}">
      <formula1>1</formula1>
      <formula2>100</formula2>
    </dataValidation>
  </dataValidations>
  <pageMargins left="0.23622047244094491" right="0.23622047244094491" top="0.23622047244094491" bottom="0.23622047244094491" header="0.31496062992125984" footer="0.31496062992125984"/>
  <pageSetup paperSize="8" scale="67" fitToHeight="0" orientation="landscape" r:id="rId1"/>
  <rowBreaks count="1" manualBreakCount="1">
    <brk id="7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A625835E1B654C90D71612DA5958B1" ma:contentTypeVersion="11" ma:contentTypeDescription="Crée un document." ma:contentTypeScope="" ma:versionID="f239704761a2c8150f9240f649085f8a">
  <xsd:schema xmlns:xsd="http://www.w3.org/2001/XMLSchema" xmlns:xs="http://www.w3.org/2001/XMLSchema" xmlns:p="http://schemas.microsoft.com/office/2006/metadata/properties" xmlns:ns2="7393eadc-9a2a-4b4d-9d79-d00f6487837e" xmlns:ns3="d124e8eb-d5b2-4e33-8f56-dd3bc86aec32" targetNamespace="http://schemas.microsoft.com/office/2006/metadata/properties" ma:root="true" ma:fieldsID="0d829f85d429f52a6a875b597cf823d8" ns2:_="" ns3:_="">
    <xsd:import namespace="7393eadc-9a2a-4b4d-9d79-d00f6487837e"/>
    <xsd:import namespace="d124e8eb-d5b2-4e33-8f56-dd3bc86ae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3eadc-9a2a-4b4d-9d79-d00f64878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4e8eb-d5b2-4e33-8f56-dd3bc86ae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124e8eb-d5b2-4e33-8f56-dd3bc86aec3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1D65AEF-EA55-4397-B70A-449F4C167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3eadc-9a2a-4b4d-9d79-d00f6487837e"/>
    <ds:schemaRef ds:uri="d124e8eb-d5b2-4e33-8f56-dd3bc86aec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991342-07F4-4F42-95AC-5F2224C314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5433E6-9121-4C7D-A744-62E1065A5497}">
  <ds:schemaRefs>
    <ds:schemaRef ds:uri="http://purl.org/dc/terms/"/>
    <ds:schemaRef ds:uri="http://schemas.openxmlformats.org/package/2006/metadata/core-properties"/>
    <ds:schemaRef ds:uri="7393eadc-9a2a-4b4d-9d79-d00f6487837e"/>
    <ds:schemaRef ds:uri="http://schemas.microsoft.com/office/2006/documentManagement/types"/>
    <ds:schemaRef ds:uri="d124e8eb-d5b2-4e33-8f56-dd3bc86aec3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Marketing02 M02DV. DOMAINES ET VILLAGES</dc:creator>
  <cp:lastModifiedBy>Utilisateur</cp:lastModifiedBy>
  <cp:lastPrinted>2021-10-08T11:00:03Z</cp:lastPrinted>
  <dcterms:created xsi:type="dcterms:W3CDTF">2015-06-05T18:19:34Z</dcterms:created>
  <dcterms:modified xsi:type="dcterms:W3CDTF">2021-10-08T11:14:43Z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0x01010003A625835E1B654C90D71612DA5958B1</vt:lpwstr>
  </property>
  <property fmtid="{D5CDD505-2E9C-101B-9397-08002B2CF9AE}" pid="3" name="Order">
    <vt:r8>281300</vt:r8>
  </property>
  <property fmtid="{D5CDD505-2E9C-101B-9397-08002B2CF9AE}" pid="4" name="_ExtendedDescription">
    <vt:lpwstr/>
  </property>
  <property fmtid="{D5CDD505-2E9C-101B-9397-08002B2CF9AE}" pid="5" name="ComplianceAssetId">
    <vt:lpwstr/>
  </property>
</Properties>
</file>