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33687\Desktop\Articles à paraître\"/>
    </mc:Choice>
  </mc:AlternateContent>
  <xr:revisionPtr revIDLastSave="0" documentId="8_{DBEB7408-F454-40DD-8494-88B0AB36D7FA}" xr6:coauthVersionLast="47" xr6:coauthVersionMax="47" xr10:uidLastSave="{00000000-0000-0000-0000-000000000000}"/>
  <bookViews>
    <workbookView xWindow="48480" yWindow="-120" windowWidth="29040" windowHeight="15840" xr2:uid="{E1C64C1F-ADDD-4A30-916A-749369DBAA46}"/>
  </bookViews>
  <sheets>
    <sheet name="Feuil1" sheetId="1" r:id="rId1"/>
  </sheets>
  <definedNames>
    <definedName name="_xlnm.Print_Area" localSheetId="0">Feuil1!$A$1:$S$162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4" i="1" l="1"/>
  <c r="S10" i="1"/>
  <c r="S11" i="1"/>
  <c r="S12" i="1"/>
  <c r="S9" i="1"/>
  <c r="I93" i="1"/>
  <c r="I94" i="1"/>
  <c r="I95" i="1"/>
  <c r="I92" i="1"/>
  <c r="S83" i="1"/>
  <c r="S82" i="1"/>
  <c r="S81" i="1"/>
  <c r="S47" i="1"/>
  <c r="S46" i="1"/>
  <c r="S45" i="1"/>
  <c r="S145" i="1"/>
  <c r="S146" i="1"/>
  <c r="S144" i="1"/>
  <c r="S134" i="1"/>
  <c r="S135" i="1"/>
  <c r="S136" i="1"/>
  <c r="S137" i="1"/>
  <c r="S138" i="1"/>
  <c r="S139" i="1"/>
  <c r="S140" i="1"/>
  <c r="S141" i="1"/>
  <c r="S142" i="1"/>
  <c r="S133" i="1"/>
  <c r="S129" i="1"/>
  <c r="S130" i="1"/>
  <c r="S131" i="1"/>
  <c r="S128" i="1"/>
  <c r="S125" i="1"/>
  <c r="S126" i="1"/>
  <c r="S124" i="1"/>
  <c r="S121" i="1"/>
  <c r="S122" i="1"/>
  <c r="S120" i="1"/>
  <c r="S110" i="1"/>
  <c r="S111" i="1"/>
  <c r="S112" i="1"/>
  <c r="S113" i="1"/>
  <c r="S114" i="1"/>
  <c r="S115" i="1"/>
  <c r="S116" i="1"/>
  <c r="S117" i="1"/>
  <c r="S118" i="1"/>
  <c r="S109" i="1"/>
  <c r="S104" i="1"/>
  <c r="S105" i="1"/>
  <c r="S106" i="1"/>
  <c r="S107" i="1"/>
  <c r="S103" i="1"/>
  <c r="S93" i="1"/>
  <c r="S94" i="1"/>
  <c r="S95" i="1"/>
  <c r="S96" i="1"/>
  <c r="S97" i="1"/>
  <c r="S98" i="1"/>
  <c r="S99" i="1"/>
  <c r="S100" i="1"/>
  <c r="S101" i="1"/>
  <c r="S92" i="1"/>
  <c r="I154" i="1"/>
  <c r="I155" i="1"/>
  <c r="I156" i="1"/>
  <c r="I157" i="1"/>
  <c r="I158" i="1"/>
  <c r="I159" i="1"/>
  <c r="I160" i="1"/>
  <c r="I161" i="1"/>
  <c r="I162" i="1"/>
  <c r="I153" i="1"/>
  <c r="I149" i="1"/>
  <c r="I150" i="1"/>
  <c r="I151" i="1"/>
  <c r="I148" i="1"/>
  <c r="I145" i="1"/>
  <c r="I146" i="1"/>
  <c r="I144" i="1"/>
  <c r="I137" i="1"/>
  <c r="I138" i="1"/>
  <c r="I139" i="1"/>
  <c r="I140" i="1"/>
  <c r="I141" i="1"/>
  <c r="I142" i="1"/>
  <c r="I136" i="1"/>
  <c r="I132" i="1"/>
  <c r="I133" i="1"/>
  <c r="I134" i="1"/>
  <c r="I131" i="1"/>
  <c r="I123" i="1"/>
  <c r="I124" i="1"/>
  <c r="I125" i="1"/>
  <c r="I126" i="1"/>
  <c r="I127" i="1"/>
  <c r="I128" i="1"/>
  <c r="I129" i="1"/>
  <c r="I122" i="1"/>
  <c r="I119" i="1"/>
  <c r="I120" i="1"/>
  <c r="I118" i="1"/>
  <c r="I115" i="1"/>
  <c r="I116" i="1"/>
  <c r="I114" i="1"/>
  <c r="I112" i="1"/>
  <c r="I111" i="1"/>
  <c r="I110" i="1"/>
  <c r="I109" i="1"/>
  <c r="I107" i="1"/>
  <c r="I106" i="1"/>
  <c r="I105" i="1"/>
  <c r="I104" i="1"/>
  <c r="I103" i="1"/>
  <c r="I102" i="1"/>
  <c r="I98" i="1"/>
  <c r="I99" i="1"/>
  <c r="I100" i="1"/>
  <c r="I97" i="1"/>
  <c r="S87" i="1"/>
  <c r="S88" i="1"/>
  <c r="S86" i="1"/>
  <c r="S79" i="1"/>
  <c r="S78" i="1"/>
  <c r="S77" i="1"/>
  <c r="S75" i="1"/>
  <c r="S74" i="1"/>
  <c r="S72" i="1"/>
  <c r="S71" i="1"/>
  <c r="S70" i="1"/>
  <c r="S69" i="1"/>
  <c r="S61" i="1"/>
  <c r="S62" i="1"/>
  <c r="S63" i="1"/>
  <c r="S64" i="1"/>
  <c r="S65" i="1"/>
  <c r="S66" i="1"/>
  <c r="S67" i="1"/>
  <c r="S60" i="1"/>
  <c r="S57" i="1"/>
  <c r="S58" i="1"/>
  <c r="S56" i="1"/>
  <c r="S54" i="1"/>
  <c r="S50" i="1"/>
  <c r="S51" i="1"/>
  <c r="S52" i="1"/>
  <c r="S53" i="1"/>
  <c r="S49" i="1"/>
  <c r="S40" i="1"/>
  <c r="S41" i="1"/>
  <c r="S42" i="1"/>
  <c r="S43" i="1"/>
  <c r="S39" i="1"/>
  <c r="S36" i="1"/>
  <c r="S37" i="1"/>
  <c r="S35" i="1"/>
  <c r="S33" i="1"/>
  <c r="S32" i="1"/>
  <c r="S20" i="1"/>
  <c r="S21" i="1"/>
  <c r="S22" i="1"/>
  <c r="S23" i="1"/>
  <c r="S19" i="1"/>
  <c r="S26" i="1"/>
  <c r="S27" i="1"/>
  <c r="S28" i="1"/>
  <c r="S29" i="1"/>
  <c r="S30" i="1"/>
  <c r="S25" i="1"/>
  <c r="S15" i="1"/>
  <c r="S16" i="1"/>
  <c r="S17" i="1"/>
  <c r="S14" i="1"/>
  <c r="I78" i="1"/>
  <c r="S7" i="1"/>
  <c r="S6" i="1"/>
  <c r="S5" i="1"/>
  <c r="S4" i="1"/>
  <c r="I86" i="1"/>
  <c r="I85" i="1"/>
  <c r="I84" i="1"/>
  <c r="I83" i="1"/>
  <c r="I82" i="1"/>
  <c r="I81" i="1"/>
  <c r="I80" i="1"/>
  <c r="I79" i="1"/>
  <c r="I66" i="1"/>
  <c r="I67" i="1"/>
  <c r="I68" i="1"/>
  <c r="I69" i="1"/>
  <c r="I70" i="1"/>
  <c r="I71" i="1"/>
  <c r="I72" i="1"/>
  <c r="I73" i="1"/>
  <c r="I74" i="1"/>
  <c r="I75" i="1"/>
  <c r="I76" i="1"/>
  <c r="I65" i="1"/>
  <c r="I64" i="1"/>
  <c r="I61" i="1"/>
  <c r="I62" i="1"/>
  <c r="I60" i="1"/>
  <c r="I59" i="1"/>
  <c r="G54" i="1"/>
  <c r="I54" i="1" s="1"/>
  <c r="G52" i="1"/>
  <c r="I52" i="1" s="1"/>
  <c r="G50" i="1"/>
  <c r="I50" i="1" s="1"/>
  <c r="G48" i="1"/>
  <c r="I48" i="1" s="1"/>
  <c r="G46" i="1"/>
  <c r="I46" i="1" s="1"/>
  <c r="G44" i="1"/>
  <c r="I44" i="1" s="1"/>
  <c r="G43" i="1"/>
  <c r="I43" i="1" s="1"/>
  <c r="G42" i="1"/>
  <c r="I42" i="1" s="1"/>
  <c r="G41" i="1"/>
  <c r="I41" i="1" s="1"/>
  <c r="G40" i="1"/>
  <c r="I40" i="1" s="1"/>
  <c r="G39" i="1"/>
  <c r="I39" i="1" s="1"/>
  <c r="G38" i="1"/>
  <c r="I38" i="1" s="1"/>
  <c r="G37" i="1"/>
  <c r="I37" i="1" s="1"/>
  <c r="G36" i="1"/>
  <c r="I36" i="1" s="1"/>
  <c r="G35" i="1"/>
  <c r="I35" i="1" s="1"/>
  <c r="G34" i="1"/>
  <c r="I34" i="1" s="1"/>
  <c r="G33" i="1"/>
  <c r="I33" i="1" s="1"/>
  <c r="G32" i="1"/>
  <c r="I32" i="1" s="1"/>
  <c r="G31" i="1"/>
  <c r="I31" i="1" s="1"/>
  <c r="G27" i="1"/>
  <c r="I27" i="1" s="1"/>
  <c r="S147" i="1" l="1"/>
</calcChain>
</file>

<file path=xl/sharedStrings.xml><?xml version="1.0" encoding="utf-8"?>
<sst xmlns="http://schemas.openxmlformats.org/spreadsheetml/2006/main" count="726" uniqueCount="320">
  <si>
    <t>N° CLIENT</t>
  </si>
  <si>
    <t>VOS INFORMATIONS - NOM, PRÉNOM</t>
  </si>
  <si>
    <t>TEL. (PORTABLE)</t>
  </si>
  <si>
    <t>ADRESSE MAIL</t>
  </si>
  <si>
    <t>Code Art</t>
  </si>
  <si>
    <t>APPELLATION</t>
  </si>
  <si>
    <t>COUL.</t>
  </si>
  <si>
    <t>MILL.</t>
  </si>
  <si>
    <t>Prix vente Particulier</t>
  </si>
  <si>
    <t>Nbre de Lots</t>
  </si>
  <si>
    <t>TOTAL</t>
  </si>
  <si>
    <t>OFFRE 1=3</t>
  </si>
  <si>
    <t>Prix du Lot</t>
  </si>
  <si>
    <t>AOP COTES-DU-RHONE    Héritage Cavare</t>
  </si>
  <si>
    <t>R</t>
  </si>
  <si>
    <t>16-17</t>
  </si>
  <si>
    <t>AOP GRIGNAN-LES-ADHEMAR    Villa d'Erg</t>
  </si>
  <si>
    <t>AOC LUBERON    Villa d'Erg</t>
  </si>
  <si>
    <t>O</t>
  </si>
  <si>
    <t xml:space="preserve">OFFRE 1=2 </t>
  </si>
  <si>
    <t>P.P.</t>
  </si>
  <si>
    <t>Nb Lots</t>
  </si>
  <si>
    <t>B</t>
  </si>
  <si>
    <t>AOP COTEAUX BOURGUIGNONS   Tradition Maison Colin Seguin</t>
  </si>
  <si>
    <t>14-16</t>
  </si>
  <si>
    <t>VDF LES MUSARDIERES   PINOT NOIR  Val des Musardières</t>
  </si>
  <si>
    <t>VDF PINOT NOIR    Mathieu Hugonnot</t>
  </si>
  <si>
    <t>VDF LE CUL AU LOUP   PINOT NOIR  Paris L'Hospitalier</t>
  </si>
  <si>
    <t>19-20</t>
  </si>
  <si>
    <t>VDF CHAZEAU     Chazeau Les Renardières</t>
  </si>
  <si>
    <t>VDF SYRAH     Divine Sybille</t>
  </si>
  <si>
    <t>VDF LES GREGES    Les Héritiers Albert Bernard</t>
  </si>
  <si>
    <t>AOC CÔTES-DE-PROVENCE    Pierre-Etienne THOMAS</t>
  </si>
  <si>
    <t>VDF LES ESSENTIELLES     Pavillon la Croix Monsognac</t>
  </si>
  <si>
    <t>20-21</t>
  </si>
  <si>
    <t>AOC MEDOC    Château Moulin rompu</t>
  </si>
  <si>
    <t>AOP SAUMUR-CHAMPIGNY    La Croix Pie Chaux</t>
  </si>
  <si>
    <t>18-20</t>
  </si>
  <si>
    <t>VDF PINOT NOIR  Prestige  Michel Kurtz</t>
  </si>
  <si>
    <t>OFFRE EN LOT 1 &amp; 1</t>
  </si>
  <si>
    <t>Prix de la btle</t>
  </si>
  <si>
    <t xml:space="preserve"> CREMANT DE BOURGOGNE Blanc Brut    Château de Lachassagne</t>
  </si>
  <si>
    <t>VDF PHILIPPE AUGUSTE  CHARDONNAY Terroir Maison Colin Seguin</t>
  </si>
  <si>
    <t>AOP POUILLY FUISSE    Héritage de la Barge</t>
  </si>
  <si>
    <t>VDF CHARDONNAY    Héritage de la Barge</t>
  </si>
  <si>
    <t>AOP BEAUMES-DE-VENISE    Héritage Cavare</t>
  </si>
  <si>
    <t>VDF TERTIO    Héritage Cavare</t>
  </si>
  <si>
    <t>AOC COTE-DE-BLAYE    Château la Voie</t>
  </si>
  <si>
    <t>AOC MEDOC CRU BOURGEOIS    Château le Vieux Sérestin</t>
  </si>
  <si>
    <t>AOC LUSSAC SAINT-EMILION    Château de Malydure</t>
  </si>
  <si>
    <t>19 - 20</t>
  </si>
  <si>
    <t xml:space="preserve">VDF BARON SANDRESSE    </t>
  </si>
  <si>
    <t>Prix vente C.G.</t>
  </si>
  <si>
    <t>Nbre de cartons</t>
  </si>
  <si>
    <t>SIEUR D'ARQUES</t>
  </si>
  <si>
    <t>C.G.</t>
  </si>
  <si>
    <t>VDF PINOT NOIR  Pinot Noir Le petit toqué</t>
  </si>
  <si>
    <t>AOC LIMOUX  Autan Toques et Clocher</t>
  </si>
  <si>
    <t>AOC LIMOUX  Occursus Toques et Clocher</t>
  </si>
  <si>
    <t>MAISON COLIN SEGUIN</t>
  </si>
  <si>
    <t>AOP MACON VILLAGES   Excellence</t>
  </si>
  <si>
    <t xml:space="preserve">AOP SAINT-BRIS   Terroir </t>
  </si>
  <si>
    <t xml:space="preserve">AOP SAINT-VERAN   Terroir </t>
  </si>
  <si>
    <t>14-17</t>
  </si>
  <si>
    <t xml:space="preserve">AOP BGNE HAUTES-COTES-DE-BEAUNE   Tradition </t>
  </si>
  <si>
    <t>VDF LE TEMERAIRE   CHARDONNAY Excellence</t>
  </si>
  <si>
    <t>AOP CHOREY-LES-BEAUNE   Excellence</t>
  </si>
  <si>
    <t>AOP MERCUREY   Excellence</t>
  </si>
  <si>
    <t>AOP CHABLIS 1er Cru  Vau de Vey  Excellence</t>
  </si>
  <si>
    <t>AOP RULLY 1er Cru  Le Meix Cadot Excellence</t>
  </si>
  <si>
    <t>VDF LE TEMERAIRE   PINOT NOIR Excellence</t>
  </si>
  <si>
    <t xml:space="preserve">AOP SAINT-AUBIN   Tradition </t>
  </si>
  <si>
    <t>AOP BEAUNE   Excellence</t>
  </si>
  <si>
    <t>AOP MARSANNAY   Excellence</t>
  </si>
  <si>
    <t>AOP MORGON   Excellence</t>
  </si>
  <si>
    <t>AOP CHENAS   Excellence</t>
  </si>
  <si>
    <t>AOP JULIENAS   Les impatientes Excellence</t>
  </si>
  <si>
    <t>AOP MORGON   Les Charmes Excellence</t>
  </si>
  <si>
    <t>AOP MOULIN-A-VENT  Les messieurs Excellence</t>
  </si>
  <si>
    <t>18-19</t>
  </si>
  <si>
    <t>AOP FLEURIE   Tradition</t>
  </si>
  <si>
    <t>AOP MOULIN-A-VENT   Tradition</t>
  </si>
  <si>
    <t>MAISON COLIN SEGUIN COLLECTION</t>
  </si>
  <si>
    <t>VDF COFFRET COLLECTION   Les Archanges</t>
  </si>
  <si>
    <t>B-R</t>
  </si>
  <si>
    <t>AOP BEAUNE 1er Cru (vendu par coffret de 3 bouteilles)</t>
  </si>
  <si>
    <t>AOP CHASSAGNE-MONTRACHET 1er Cru  Morgeot (vendu par coffret de 3 bouteilles)</t>
  </si>
  <si>
    <t>AOP CORTON Grand Cru (vendu par coffret de 3 bouteilles)</t>
  </si>
  <si>
    <t>VAL DES MUSARDIERES</t>
  </si>
  <si>
    <t xml:space="preserve">VDF LES MUSARDIERES   CHARDONNAY </t>
  </si>
  <si>
    <t xml:space="preserve">AOC MONTHELIE   </t>
  </si>
  <si>
    <t xml:space="preserve">AOC MONTHELIE 1er Cru  Les Duresses </t>
  </si>
  <si>
    <t xml:space="preserve">AOC MEURSAULT   </t>
  </si>
  <si>
    <t>MATHIEU HUGONNOT</t>
  </si>
  <si>
    <t xml:space="preserve">VDF L'OUVREE   PINOT NOIR </t>
  </si>
  <si>
    <t xml:space="preserve">AOC SAINT-AUBIN 1er Cru   </t>
  </si>
  <si>
    <t>13 - 16</t>
  </si>
  <si>
    <t xml:space="preserve">AOC BEAUNE 1er Cru   </t>
  </si>
  <si>
    <t xml:space="preserve">AOC POMMARD   </t>
  </si>
  <si>
    <t>PIERRE COLIN</t>
  </si>
  <si>
    <t xml:space="preserve">VDF PINOT NOIR   </t>
  </si>
  <si>
    <t xml:space="preserve">VDF CHARDONNAY   </t>
  </si>
  <si>
    <t xml:space="preserve">AOP MERCUREY    </t>
  </si>
  <si>
    <t xml:space="preserve">AOP MERCUREY   1er Cru "les velley" </t>
  </si>
  <si>
    <t>PARIS L'HOSPITALIER</t>
  </si>
  <si>
    <t xml:space="preserve">VDF LES TROIS CROIX    </t>
  </si>
  <si>
    <t xml:space="preserve">AOP BGNE HAUTES-COTES-DE-BEAUNE   </t>
  </si>
  <si>
    <t xml:space="preserve">AOP MARANGES   </t>
  </si>
  <si>
    <t xml:space="preserve">AOP SAINT-ROMAIN   </t>
  </si>
  <si>
    <t xml:space="preserve">AOP SANTENAY    </t>
  </si>
  <si>
    <t>HERITAGE DE LA BARGE</t>
  </si>
  <si>
    <t xml:space="preserve">AOP MACON VILLAGES   </t>
  </si>
  <si>
    <t>CHAZEAU LES RENARDIERES</t>
  </si>
  <si>
    <t xml:space="preserve">VDF LES RENARDIERES   </t>
  </si>
  <si>
    <t xml:space="preserve">AOP MACON-BRAY    </t>
  </si>
  <si>
    <t xml:space="preserve">AOP POUILLY-FUISSE   </t>
  </si>
  <si>
    <t>CHÂTEAU DE LACHASSAGNE</t>
  </si>
  <si>
    <t xml:space="preserve">AOC BOURGOGNE  PINOT NOIR Clos du Château Prestige </t>
  </si>
  <si>
    <t xml:space="preserve">AOP CREMANT DE BOURGOGNE Rosé Brut   </t>
  </si>
  <si>
    <t xml:space="preserve">AOC BOURGOGNE   PINOT NOIR Clos du Château </t>
  </si>
  <si>
    <t xml:space="preserve">AOC BOURGOGNE   CHARDONNAY Clos du Château </t>
  </si>
  <si>
    <t xml:space="preserve">AOC BOURGOGNE   CHARDONNAY Clos du Château Prestige </t>
  </si>
  <si>
    <t xml:space="preserve">AOP SAINT-JOSEPH (Vendu en carton de 3 bouteilles)   </t>
  </si>
  <si>
    <t xml:space="preserve">AOP HERMITAGE (Vendu en carton de 3 bouteilles)     </t>
  </si>
  <si>
    <t xml:space="preserve">AOP HERMITAGE (Vendu en carton de 3 bouteilles)    </t>
  </si>
  <si>
    <t>PAS DES PHYLLADES</t>
  </si>
  <si>
    <t xml:space="preserve">VDF SYRAH   </t>
  </si>
  <si>
    <t xml:space="preserve">AOP RASTEAU   </t>
  </si>
  <si>
    <t xml:space="preserve">AOP GIGONDAS   </t>
  </si>
  <si>
    <t xml:space="preserve">VDF VIOGNIER   </t>
  </si>
  <si>
    <t xml:space="preserve">AOP CROZES-HERMITAGE   </t>
  </si>
  <si>
    <t xml:space="preserve">AOP CONDRIEU   </t>
  </si>
  <si>
    <t>DIVINE SYBILLE</t>
  </si>
  <si>
    <t>LES HERITIERS ALBERT BERNARD</t>
  </si>
  <si>
    <t xml:space="preserve">VDF LES GREGES   </t>
  </si>
  <si>
    <t xml:space="preserve">AOP VACQUEYRAS   </t>
  </si>
  <si>
    <t xml:space="preserve">AOP VACQUEYRAS   La Garrigue  </t>
  </si>
  <si>
    <t>HERITAGE CAVARE</t>
  </si>
  <si>
    <t xml:space="preserve">AOP CHATEAUNEUF-DU-PAPE   </t>
  </si>
  <si>
    <t xml:space="preserve">AOP COTES DU RHONE   </t>
  </si>
  <si>
    <t xml:space="preserve">VDF MUSCAT A PETITS GRAINS   </t>
  </si>
  <si>
    <t xml:space="preserve">VDF SECUNDUS    </t>
  </si>
  <si>
    <t xml:space="preserve">AOP Côtes du Rhône Villages CHUSCLAN    </t>
  </si>
  <si>
    <t xml:space="preserve">AOP Côtes du Rhône Villages SEGURET    </t>
  </si>
  <si>
    <t xml:space="preserve">AOP Côtes du Rhône Villages LAUDUN   </t>
  </si>
  <si>
    <t>PIERRE-ETIENNE THOMAS</t>
  </si>
  <si>
    <t xml:space="preserve">VDF LES FRERES  GRENACHE SYRAH </t>
  </si>
  <si>
    <t xml:space="preserve">AOC BANDOL   </t>
  </si>
  <si>
    <t xml:space="preserve">VDF LES FRERES  SYRAH </t>
  </si>
  <si>
    <t>DOMAINE DE SURIANE</t>
  </si>
  <si>
    <t xml:space="preserve">IGP MEDITERRANEE   </t>
  </si>
  <si>
    <t xml:space="preserve">AOP COTEAUX D'AIX-EN-PROVENCE   </t>
  </si>
  <si>
    <t>LES DEUX OLIVIERS</t>
  </si>
  <si>
    <t xml:space="preserve">VDF LES DEUX OLIVIERS    </t>
  </si>
  <si>
    <t xml:space="preserve">VDF LES DEUX OLIVIERS   CINSAULT  </t>
  </si>
  <si>
    <t xml:space="preserve">VDF LES DEUX OLIVIERS   SYRAH-VIOGNIER </t>
  </si>
  <si>
    <t>BIB &amp; ROSE</t>
  </si>
  <si>
    <t>PERLA D'ISULA</t>
  </si>
  <si>
    <t xml:space="preserve">IGP SCIACCARELLU  Ile de beauté </t>
  </si>
  <si>
    <t xml:space="preserve">IGP NIELLUCCIO  Ile de beauté </t>
  </si>
  <si>
    <t xml:space="preserve">IGP VERMENTINO  Ile de beauté </t>
  </si>
  <si>
    <t>COFFRETS</t>
  </si>
  <si>
    <t xml:space="preserve"> L'AMATEUR   </t>
  </si>
  <si>
    <t xml:space="preserve"> L'EPICURIEN   </t>
  </si>
  <si>
    <t xml:space="preserve"> L'EXPERIMENTE   </t>
  </si>
  <si>
    <t xml:space="preserve"> LE SOMMELIER   </t>
  </si>
  <si>
    <t xml:space="preserve">AOC COTES DU RHONE   Vieilles Vignes </t>
  </si>
  <si>
    <t xml:space="preserve">AOC COTES DU RHONE    </t>
  </si>
  <si>
    <t xml:space="preserve">VDF SYRAH  Rencontre Sauvage </t>
  </si>
  <si>
    <t xml:space="preserve">VDF VIOGNIER  Le Temps du Grapillage </t>
  </si>
  <si>
    <t>VILLA D'ERG</t>
  </si>
  <si>
    <t xml:space="preserve">VDF LE SENTIER DES DENTELLES  BIO  </t>
  </si>
  <si>
    <t xml:space="preserve">AOP COTES DU RHONE  BIO  </t>
  </si>
  <si>
    <t xml:space="preserve">AOP Côtes du Rhône Villages  VISAN  BIO Clos des mûres </t>
  </si>
  <si>
    <t xml:space="preserve">AOP Côtes du Rhône Villages PLAN-DE-DIEU BIO  </t>
  </si>
  <si>
    <t xml:space="preserve">AOP TAVEL BIO  </t>
  </si>
  <si>
    <t>ORATOIRE DES QUATRE VENTS</t>
  </si>
  <si>
    <t xml:space="preserve">AOC MINERVOIS   L'Aouro  </t>
  </si>
  <si>
    <t xml:space="preserve">VDF LE ZEPHYR   Cabernet Sauvignon - Merlot </t>
  </si>
  <si>
    <t xml:space="preserve">AOP CORBIERES  L'Aquilon </t>
  </si>
  <si>
    <t xml:space="preserve">AOC SAINT-CHINIAN  Le Grégal </t>
  </si>
  <si>
    <t xml:space="preserve">LANGUEDOC </t>
  </si>
  <si>
    <t xml:space="preserve">AOC FAUGERES    </t>
  </si>
  <si>
    <t xml:space="preserve">AOC MINERVOIS   </t>
  </si>
  <si>
    <t xml:space="preserve">AOP PIC SAINT LOUP   </t>
  </si>
  <si>
    <t>VDI - MARA VOLPI</t>
  </si>
  <si>
    <t xml:space="preserve">VDI ROSATO    Vino rosato senza DOP/IGP </t>
  </si>
  <si>
    <t xml:space="preserve">VDI SANGIOVESE IGP PUGLIA   </t>
  </si>
  <si>
    <t xml:space="preserve">VDI CHARDONNAY IGP PUGLIA   </t>
  </si>
  <si>
    <t>CHAMPAGNES - EFFERVESCENTS</t>
  </si>
  <si>
    <t>Spumante CORTE ROSE    Terre Nardin</t>
  </si>
  <si>
    <t>DOC  PROSECCO  Extra Dry   Terre Nardin</t>
  </si>
  <si>
    <t>Vin Mousseux REINE DES LYS Blanc   Doux    Maison Colin Seguin</t>
  </si>
  <si>
    <t>Vin Mousseux REINE DES LYS Rosé   Doux    Maison Colin Seguin</t>
  </si>
  <si>
    <t xml:space="preserve">AOP BLANQUETTE DE LIMOUX  Blanquette Sieur d'Arques </t>
  </si>
  <si>
    <t>AOP CHAMPAGNE Brut     Charles Simon</t>
  </si>
  <si>
    <t>AOP CHAMPAGNE Brut Rosé    Charles Simon</t>
  </si>
  <si>
    <t>AOP CHAMPAGNE Blancs de Blancs    Charles Simon</t>
  </si>
  <si>
    <t>BORDEAUX MOELLEUX</t>
  </si>
  <si>
    <t>AOC BORDEAUX MOELLEUX    Château Pierron</t>
  </si>
  <si>
    <t>AOC SAINTE-CROIX-DU-MONT    Château Lépine</t>
  </si>
  <si>
    <t>AOC LOUPIAC    Château La Fontaine</t>
  </si>
  <si>
    <t>AOC MONBAZILLAC    Château Peyronette</t>
  </si>
  <si>
    <t>16-19</t>
  </si>
  <si>
    <t>MARQUIS AIME DE COLIGNAC</t>
  </si>
  <si>
    <t xml:space="preserve">VDF GONZAGUE DE COLIGNAC    </t>
  </si>
  <si>
    <t>17-18</t>
  </si>
  <si>
    <t xml:space="preserve">AOC MADIRAN   </t>
  </si>
  <si>
    <t>17 - 19</t>
  </si>
  <si>
    <t xml:space="preserve">VDF COLOMBINE DE COLIGNAC   </t>
  </si>
  <si>
    <t xml:space="preserve">AOC COTES-DE-MONTRAVEL   </t>
  </si>
  <si>
    <t>20 - 21</t>
  </si>
  <si>
    <t xml:space="preserve">AOC PACHERENC-DU-VIC-BILH   </t>
  </si>
  <si>
    <t>18 - 19</t>
  </si>
  <si>
    <t xml:space="preserve">AOC JURANCON   </t>
  </si>
  <si>
    <t xml:space="preserve">VDF SECRETS DE COLIGNAC    </t>
  </si>
  <si>
    <t>PAVILLON LA CROIX MONSOGNAC</t>
  </si>
  <si>
    <t xml:space="preserve">VDF SAUVIGNON   </t>
  </si>
  <si>
    <t xml:space="preserve">VDF MERLOT   </t>
  </si>
  <si>
    <t xml:space="preserve">VDF MALBEC   </t>
  </si>
  <si>
    <t>BORDEAUX - ENTRE-DEUX-MERS</t>
  </si>
  <si>
    <t>AOC ENTRE-DEUX-MERS  Cuvée Clémence  Cheval Quancard</t>
  </si>
  <si>
    <t>AOC BORDEAUX    Château Bel-Air Ragon</t>
  </si>
  <si>
    <t>AOC BORDEAUX    Château Tayat</t>
  </si>
  <si>
    <t xml:space="preserve">AOC CÔTES DE BORDEAUX  Réserve  Château Nardou </t>
  </si>
  <si>
    <t>BORDEAUX - RIVE GAUCHE</t>
  </si>
  <si>
    <t>AOC GRAVES DE VAYRES    Château Haut Gayat</t>
  </si>
  <si>
    <t>AOC GRAVES     Château Baccus</t>
  </si>
  <si>
    <t>AOC MEDOC CRU BOURGEOIS    Château Moulin de Taffard</t>
  </si>
  <si>
    <t>AOC LISTRAC-MEDOC    Château Cantegric</t>
  </si>
  <si>
    <t>AOC MOULIS    Château Tour Granins Grand Poujeaux</t>
  </si>
  <si>
    <t>AOP HAUT-MEDOC CRU BOURGEOIS EXCEPTIONNEL Château du Taillan (Vendu en caisse bois)</t>
  </si>
  <si>
    <t>AOP HAUT-MEDOC   Cuvée des sœurs  Château la Dame Blanche</t>
  </si>
  <si>
    <t>AOP HAUT-MEDOC   Les Dames du Taillan  Château du Taillan</t>
  </si>
  <si>
    <t>AOP SAINT-ESTEPHE    Baron d'Estours du Château Tour St-Fort</t>
  </si>
  <si>
    <t>AOP SAINT-ESTEPHE     Château Les Hauts de Gadet</t>
  </si>
  <si>
    <t xml:space="preserve">BORDEAUX - RIVE DROITE </t>
  </si>
  <si>
    <t>AOC PUISSEGUIN SAINT-EMILION    Château Dubard Bel-Air</t>
  </si>
  <si>
    <t>AOC CÔTES-DE-BOURG    Château Haut Barateau</t>
  </si>
  <si>
    <t>AOC LUSSAC SAINT-EMILION    Château La Rose</t>
  </si>
  <si>
    <t>AOP LALANDE-DE-POMEROL  L'héritage du clos  Clos des grands moines</t>
  </si>
  <si>
    <t>AOP LALANDE-DE-POMEROL  Cuvée les Eymerites  Château Vieille Dynastie</t>
  </si>
  <si>
    <t>VDF MALBEC Le Couvent Sainte Luce</t>
  </si>
  <si>
    <t xml:space="preserve">AOC FRONSAC  Cuvée Vieux Laroque  Château la Croix Laroque </t>
  </si>
  <si>
    <t>AOC SAINT-EMILION Castel Albion</t>
  </si>
  <si>
    <t>AOC SAINT-EMILION Grand Cru Château de Rol</t>
  </si>
  <si>
    <t>AOC SAINT-EMILION Grand Cru Château Touzinat</t>
  </si>
  <si>
    <t xml:space="preserve">COLLECTION BORDEAUX </t>
  </si>
  <si>
    <t>AOC SAINT-EMILION Grand Cru Château Vieux Lavergne</t>
  </si>
  <si>
    <t>AOC MARGAUX Castel Albion</t>
  </si>
  <si>
    <t>AOC PAUILLAC Castel Albion</t>
  </si>
  <si>
    <t>AOC PAUILLAC Château Artigues</t>
  </si>
  <si>
    <t xml:space="preserve">AOC POMEROL  La Fleur des Ormes Château Grangeneuve </t>
  </si>
  <si>
    <t>VAL DE LOIRE</t>
  </si>
  <si>
    <t>AOC ANJOU     Domaine de la Guillaumerie</t>
  </si>
  <si>
    <t>AOC ANJOU-VILLAGES    Domaine de la Guillaumerie</t>
  </si>
  <si>
    <t>AOC COTEAUX-DU-LAYON    Domaine de la Guillaumerie</t>
  </si>
  <si>
    <t>VDF SAUVIGNON    Le temps des rois</t>
  </si>
  <si>
    <t>VDF CHENANSON    Le temps des rois</t>
  </si>
  <si>
    <t>VDF CHENIN    Le temps des rois</t>
  </si>
  <si>
    <t>AOP ROSE D'ANJOU     Domaine de l'Angelière</t>
  </si>
  <si>
    <t>AOP BOURGUEIL    Nathalie Omasson</t>
  </si>
  <si>
    <t>AOP SAINT-NICOLAS-DE-BOURGUEIL    Catherine et Richard Réthoré</t>
  </si>
  <si>
    <t>AOC SAUMUR-CHAMPIGNY    Domaine des Galmoises</t>
  </si>
  <si>
    <t>ANNE DEXEMPLE</t>
  </si>
  <si>
    <t xml:space="preserve">AOC COTEAUX-DU-LAYON   </t>
  </si>
  <si>
    <t xml:space="preserve">AOP BOURGUEIL   </t>
  </si>
  <si>
    <t xml:space="preserve">VDF CABERNET ROSE   </t>
  </si>
  <si>
    <t>LA CROIX PIE CHAUX</t>
  </si>
  <si>
    <t xml:space="preserve">VDF CHENIN   </t>
  </si>
  <si>
    <t xml:space="preserve">AOP VOUVRAY   </t>
  </si>
  <si>
    <t xml:space="preserve">AOP SAINT-NICOLAS-DE-BOURGUEIL   </t>
  </si>
  <si>
    <t>MAISON DESCHESNES</t>
  </si>
  <si>
    <t xml:space="preserve">AOP SANCERRE   </t>
  </si>
  <si>
    <t xml:space="preserve">AOP MENETOU-SALON   </t>
  </si>
  <si>
    <t xml:space="preserve">VDF L'ORGUEIL DE BERENICE  PINOT NOIR  </t>
  </si>
  <si>
    <t xml:space="preserve">VDF LES SONGES DE CAMILLE  SAUVIGNON  </t>
  </si>
  <si>
    <t>MICHEL KURTZ</t>
  </si>
  <si>
    <t xml:space="preserve">VDF PINOT NOIR    </t>
  </si>
  <si>
    <t xml:space="preserve">VDF MUSCAT    </t>
  </si>
  <si>
    <t xml:space="preserve">VDF PINOT BLANC   </t>
  </si>
  <si>
    <t xml:space="preserve">VDF PINOT GRIS   Prestige </t>
  </si>
  <si>
    <t xml:space="preserve">AOC ALSACE RIESLING  Cuvée Anne  </t>
  </si>
  <si>
    <t xml:space="preserve">AOC ALSACE Grand Cru RIESLING   Grand cru Furstentum </t>
  </si>
  <si>
    <t xml:space="preserve">AOC ALSACE PINOT GRIS  Cuvée Caroline  </t>
  </si>
  <si>
    <t xml:space="preserve">AOC ALSACE GEWURZTRAMINER   Cuvée Isabelle </t>
  </si>
  <si>
    <t xml:space="preserve">AOC ALSACE Grand Cru GEWURZTRAMINER   Grand Cru Kaefferkopf </t>
  </si>
  <si>
    <t xml:space="preserve">AOC ALSACE GEWURZTRAMINER  Bio Vendanges Tardives  </t>
  </si>
  <si>
    <t>STEPHAN MULHER</t>
  </si>
  <si>
    <t xml:space="preserve">VDA GEWURZTRAMINER   </t>
  </si>
  <si>
    <t xml:space="preserve">VDA SYLVANER   </t>
  </si>
  <si>
    <t xml:space="preserve">VDA RIESLING   </t>
  </si>
  <si>
    <t>NOM &amp; PRENOM DU RESPONSABLE DU GROUPE D'ACHAT</t>
  </si>
  <si>
    <t>* "L'écart" correspond à la différence constatée entre les prix P.P.* et les Prix C.G., exprimé en %.</t>
  </si>
  <si>
    <t>Pour plus d’informations, consultez nos CGV sur www.vente-directe-dv.com</t>
  </si>
  <si>
    <t>** La composition des coffrets est disponible sur catalogue ou sur notre site internet.</t>
  </si>
  <si>
    <t>Offre valable en France métropolitaine.</t>
  </si>
  <si>
    <t>Service client : 0805 037 730 (numéro vert) Disponible du lundi au vendredi de 8h30 à 12h30 et de 13h30 à 17h30.</t>
  </si>
  <si>
    <t>Les informations personnelles recueillies sur ce bon de commande sont nécessaires pour la gestion et l'exécution de votre commande par D&amp;V Elles sont enregistrées et destinées à l’usage propre de D&amp;V, ou toute autre société du groupe affiliées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t>
  </si>
  <si>
    <t>www.domaines-villages.com</t>
  </si>
  <si>
    <t>Domaines &amp; Villages - 46, Rue de Chevignerot - 21200 BEAUNE</t>
  </si>
  <si>
    <t>www.vente-directe-dv.com</t>
  </si>
  <si>
    <t>AOC LIMOUX  Les clochers Toques et Clochers (vendu à l'unité)</t>
  </si>
  <si>
    <t xml:space="preserve">VUE BIB GRAMON    </t>
  </si>
  <si>
    <t xml:space="preserve">VUE GRAIN DE FOLIE   </t>
  </si>
  <si>
    <t>VDF CHARDONNAY  Chardonnay Le Petit Toqué Sieur d'Arques</t>
  </si>
  <si>
    <t>AOC FAUGÈRES     Oratoire des Quatre Vents</t>
  </si>
  <si>
    <t>Notre service de livraison vous contactera pour prendre rendez-vous,</t>
  </si>
  <si>
    <t>Attention,: toute commande reçue hors délai engendrera des frais de livraison,</t>
  </si>
  <si>
    <t>Offre valable pour livraison dans le département d'origine.</t>
  </si>
  <si>
    <t>AVANTAGE CAPEB : FRANCO DE PORT À PARTIR DE 300€ TTC</t>
  </si>
  <si>
    <t>Commande jusqu'à 200€ TTC : 30 € TTC DE FRAIS DEPORT</t>
  </si>
  <si>
    <t>Commande entre 200 € et 300 € TTC : 25 € TTC DE FRAIS DEPORT</t>
  </si>
  <si>
    <t xml:space="preserve">Pour toute commande inférieure à 300 € TTC, </t>
  </si>
  <si>
    <t>une livraison sans frais de port au siège CAPEB est possible.</t>
  </si>
  <si>
    <t>Merci d'envoyer votre BON DE COMMANDE AVEC LE RÈGLEMENT à l'ordre de DOMAINES &amp; VILLAGES à</t>
  </si>
  <si>
    <t>Domaines &amp; Villages - 46, RUE DE CHEVIGNEROT - 21200 BEAUNE</t>
  </si>
  <si>
    <t>LIVRAISON : réception des commandes jusqu'au 06/05/2022</t>
  </si>
  <si>
    <r>
      <rPr>
        <sz val="14"/>
        <color theme="0"/>
        <rFont val="Calibri"/>
        <family val="2"/>
        <scheme val="minor"/>
      </rPr>
      <t xml:space="preserve">Valable du 04/04/2022 </t>
    </r>
    <r>
      <rPr>
        <b/>
        <sz val="14"/>
        <color theme="0"/>
        <rFont val="Calibri"/>
        <family val="2"/>
        <scheme val="minor"/>
      </rPr>
      <t>au 06/05/2022</t>
    </r>
  </si>
  <si>
    <t>CAPEB &amp; CNATP AUBE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</si>
</sst>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C]_-;\-* #,##0.00\ [$€-40C]_-;_-* &quot;-&quot;??\ [$€-40C]_-;_-@_-"/>
    <numFmt numFmtId="165" formatCode="#,##0.00\ &quot;€&quot;"/>
  </numFmts>
  <fonts count="3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0"/>
      <name val="Calibri"/>
      <family val="2"/>
      <scheme val="minor"/>
    </font>
    <font>
      <b/>
      <sz val="9"/>
      <name val="Calibri"/>
      <family val="2"/>
      <scheme val="minor"/>
    </font>
    <font>
      <b/>
      <sz val="10"/>
      <name val="Calibri"/>
      <family val="2"/>
      <scheme val="minor"/>
    </font>
    <font>
      <b/>
      <sz val="14"/>
      <color theme="0"/>
      <name val="Calibri"/>
      <family val="2"/>
      <scheme val="minor"/>
    </font>
    <font>
      <sz val="14"/>
      <color theme="0"/>
      <name val="Calibri"/>
      <family val="2"/>
      <scheme val="minor"/>
    </font>
    <font>
      <b/>
      <sz val="12"/>
      <color theme="0"/>
      <name val="Calibri"/>
      <family val="2"/>
      <scheme val="minor"/>
    </font>
    <font>
      <sz val="10"/>
      <color theme="1" tint="0.34998626667073579"/>
      <name val="Calibri"/>
      <family val="2"/>
      <scheme val="minor"/>
    </font>
    <font>
      <b/>
      <sz val="11"/>
      <color rgb="FF5C4D85"/>
      <name val="Calibri"/>
      <family val="2"/>
      <scheme val="minor"/>
    </font>
    <font>
      <sz val="10"/>
      <color theme="1"/>
      <name val="Calibri"/>
      <family val="2"/>
      <scheme val="minor"/>
    </font>
    <font>
      <sz val="8"/>
      <name val="Calibri"/>
      <family val="2"/>
      <scheme val="minor"/>
    </font>
    <font>
      <sz val="9"/>
      <name val="Calibri"/>
      <family val="2"/>
      <scheme val="minor"/>
    </font>
    <font>
      <sz val="12"/>
      <color theme="0"/>
      <name val="Calibri"/>
      <family val="2"/>
      <scheme val="minor"/>
    </font>
    <font>
      <b/>
      <sz val="11"/>
      <color theme="0"/>
      <name val="Raleway"/>
      <family val="2"/>
    </font>
    <font>
      <sz val="11"/>
      <color theme="0"/>
      <name val="Raleway"/>
      <family val="2"/>
    </font>
    <font>
      <b/>
      <sz val="11"/>
      <color rgb="FF002060"/>
      <name val="Raleway"/>
      <family val="2"/>
    </font>
    <font>
      <b/>
      <sz val="10"/>
      <color theme="1"/>
      <name val="Raleway"/>
      <family val="2"/>
    </font>
    <font>
      <sz val="10"/>
      <name val="Calibri"/>
      <family val="2"/>
      <scheme val="minor"/>
    </font>
    <font>
      <strike/>
      <sz val="10"/>
      <color theme="1"/>
      <name val="Calibri"/>
      <family val="2"/>
      <scheme val="minor"/>
    </font>
    <font>
      <sz val="10"/>
      <color theme="3" tint="-0.499984740745262"/>
      <name val="Calibri"/>
      <family val="2"/>
      <scheme val="minor"/>
    </font>
    <font>
      <sz val="10"/>
      <color rgb="FF000000"/>
      <name val="Calibri"/>
      <family val="2"/>
      <scheme val="minor"/>
    </font>
    <font>
      <strike/>
      <sz val="10"/>
      <color rgb="FF000000"/>
      <name val="Calibri"/>
      <family val="2"/>
      <scheme val="minor"/>
    </font>
    <font>
      <u/>
      <sz val="11"/>
      <color theme="10"/>
      <name val="Calibri"/>
      <family val="2"/>
      <scheme val="minor"/>
    </font>
    <font>
      <sz val="10"/>
      <color theme="0"/>
      <name val="Raleway"/>
      <family val="2"/>
    </font>
    <font>
      <b/>
      <sz val="9"/>
      <color theme="0"/>
      <name val="Raleway"/>
      <family val="2"/>
    </font>
    <font>
      <b/>
      <sz val="8"/>
      <color theme="0"/>
      <name val="Raleway"/>
      <family val="2"/>
    </font>
    <font>
      <b/>
      <u/>
      <sz val="11"/>
      <color theme="0"/>
      <name val="Raleway"/>
      <family val="2"/>
    </font>
    <font>
      <b/>
      <sz val="7"/>
      <color theme="0"/>
      <name val="Raleway"/>
      <family val="2"/>
    </font>
    <font>
      <sz val="10"/>
      <color theme="3" tint="-0.249977111117893"/>
      <name val="Calibri"/>
      <family val="2"/>
      <scheme val="minor"/>
    </font>
    <font>
      <b/>
      <sz val="12"/>
      <color rgb="FF002060"/>
      <name val="Khand SemiBold"/>
    </font>
    <font>
      <b/>
      <sz val="16"/>
      <color rgb="FF002060"/>
      <name val="Khand SemiBold"/>
    </font>
  </fonts>
  <fills count="5">
    <fill>
      <patternFill patternType="none"/>
    </fill>
    <fill>
      <patternFill patternType="gray125"/>
    </fill>
    <fill>
      <patternFill patternType="solid">
        <fgColor theme="4" tint="-0.499984740745262"/>
        <bgColor indexed="64"/>
      </patternFill>
    </fill>
    <fill>
      <patternFill patternType="solid">
        <fgColor theme="9" tint="0.39997558519241921"/>
        <bgColor indexed="64"/>
      </patternFill>
    </fill>
    <fill>
      <patternFill patternType="solid">
        <fgColor theme="9" tint="0.59999389629810485"/>
        <bgColor indexed="64"/>
      </patternFill>
    </fill>
  </fills>
  <borders count="36">
    <border>
      <left/>
      <right/>
      <top/>
      <bottom/>
      <diagonal/>
    </border>
    <border>
      <left style="thin">
        <color rgb="FF5A5587"/>
      </left>
      <right style="thin">
        <color rgb="FF5A5587"/>
      </right>
      <top style="thin">
        <color rgb="FF5A5587"/>
      </top>
      <bottom style="thin">
        <color rgb="FF5A5587"/>
      </bottom>
      <diagonal/>
    </border>
    <border>
      <left style="thin">
        <color rgb="FF003D52"/>
      </left>
      <right/>
      <top style="thin">
        <color rgb="FF003D52"/>
      </top>
      <bottom/>
      <diagonal/>
    </border>
    <border>
      <left/>
      <right/>
      <top style="thin">
        <color rgb="FF003D52"/>
      </top>
      <bottom/>
      <diagonal/>
    </border>
    <border>
      <left style="thin">
        <color rgb="FF003D52"/>
      </left>
      <right/>
      <top/>
      <bottom/>
      <diagonal/>
    </border>
    <border>
      <left/>
      <right style="thin">
        <color rgb="FF003D52"/>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rgb="FF5A5587"/>
      </left>
      <right/>
      <top style="thin">
        <color rgb="FF5A5587"/>
      </top>
      <bottom style="thin">
        <color rgb="FF5A558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5A5587"/>
      </right>
      <top style="thin">
        <color rgb="FF5A5587"/>
      </top>
      <bottom style="thin">
        <color rgb="FF5A5587"/>
      </bottom>
      <diagonal/>
    </border>
    <border>
      <left style="thin">
        <color rgb="FF5A5587"/>
      </left>
      <right style="medium">
        <color indexed="64"/>
      </right>
      <top style="thin">
        <color rgb="FF5A5587"/>
      </top>
      <bottom style="thin">
        <color rgb="FF5A5587"/>
      </bottom>
      <diagonal/>
    </border>
    <border>
      <left style="medium">
        <color indexed="64"/>
      </left>
      <right/>
      <top style="thin">
        <color rgb="FF003D52"/>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7" fillId="0" borderId="0" applyNumberFormat="0" applyFill="0" applyBorder="0" applyAlignment="0" applyProtection="0"/>
  </cellStyleXfs>
  <cellXfs count="202">
    <xf numFmtId="0" fontId="0" fillId="0" borderId="0" xfId="0"/>
    <xf numFmtId="1" fontId="12" fillId="0" borderId="8" xfId="0" applyNumberFormat="1" applyFont="1" applyFill="1" applyBorder="1" applyAlignment="1" applyProtection="1">
      <alignment horizontal="center" vertical="center"/>
      <protection locked="0"/>
    </xf>
    <xf numFmtId="1" fontId="14" fillId="0" borderId="8" xfId="0" applyNumberFormat="1" applyFont="1" applyFill="1" applyBorder="1" applyAlignment="1" applyProtection="1">
      <alignment horizontal="center" vertical="center"/>
      <protection locked="0"/>
    </xf>
    <xf numFmtId="1" fontId="14" fillId="0" borderId="10" xfId="0" applyNumberFormat="1" applyFont="1" applyFill="1" applyBorder="1" applyAlignment="1" applyProtection="1">
      <alignment horizontal="center" vertical="center"/>
      <protection locked="0"/>
    </xf>
    <xf numFmtId="1" fontId="14" fillId="0" borderId="8" xfId="0" applyNumberFormat="1" applyFont="1" applyBorder="1" applyAlignment="1" applyProtection="1">
      <alignment horizontal="center" vertical="center"/>
      <protection locked="0"/>
    </xf>
    <xf numFmtId="0" fontId="0" fillId="0" borderId="0" xfId="0" applyProtection="1"/>
    <xf numFmtId="165" fontId="0" fillId="0" borderId="0" xfId="0" applyNumberFormat="1" applyFont="1" applyAlignment="1" applyProtection="1">
      <alignment horizontal="center" vertical="center"/>
    </xf>
    <xf numFmtId="1" fontId="0" fillId="0" borderId="0" xfId="0" applyNumberFormat="1" applyAlignment="1" applyProtection="1">
      <alignment horizontal="center" vertical="center"/>
    </xf>
    <xf numFmtId="0" fontId="19" fillId="2" borderId="3" xfId="0" applyFont="1" applyFill="1" applyBorder="1" applyAlignment="1" applyProtection="1">
      <alignment horizontal="center"/>
    </xf>
    <xf numFmtId="0" fontId="18" fillId="2" borderId="2" xfId="0" applyFont="1" applyFill="1" applyBorder="1" applyAlignment="1" applyProtection="1">
      <alignment horizontal="left"/>
    </xf>
    <xf numFmtId="0" fontId="19" fillId="2" borderId="5" xfId="0" applyFont="1" applyFill="1" applyBorder="1" applyAlignment="1" applyProtection="1">
      <alignment horizontal="center"/>
    </xf>
    <xf numFmtId="0" fontId="18" fillId="2" borderId="4" xfId="0" applyFont="1" applyFill="1" applyBorder="1" applyAlignment="1" applyProtection="1">
      <alignment horizontal="left"/>
    </xf>
    <xf numFmtId="0" fontId="14" fillId="0" borderId="6" xfId="0" applyFont="1" applyFill="1" applyBorder="1" applyProtection="1"/>
    <xf numFmtId="0" fontId="14" fillId="0" borderId="6" xfId="0" applyFont="1" applyFill="1" applyBorder="1" applyAlignment="1" applyProtection="1">
      <alignment horizontal="center"/>
    </xf>
    <xf numFmtId="0" fontId="22" fillId="0" borderId="7" xfId="0" applyFont="1" applyFill="1" applyBorder="1" applyAlignment="1" applyProtection="1">
      <alignment horizontal="center" vertical="center"/>
    </xf>
    <xf numFmtId="0" fontId="14" fillId="0" borderId="0" xfId="0" applyFont="1" applyProtection="1"/>
    <xf numFmtId="0" fontId="14" fillId="0" borderId="8" xfId="0" applyFont="1" applyFill="1" applyBorder="1" applyProtection="1"/>
    <xf numFmtId="0" fontId="14" fillId="0" borderId="8" xfId="0" applyFont="1" applyFill="1" applyBorder="1" applyAlignment="1" applyProtection="1">
      <alignment horizontal="center"/>
    </xf>
    <xf numFmtId="0" fontId="22" fillId="0" borderId="8" xfId="0" applyFont="1" applyFill="1" applyBorder="1" applyAlignment="1" applyProtection="1">
      <alignment horizontal="center" vertical="center"/>
    </xf>
    <xf numFmtId="164" fontId="23" fillId="0" borderId="8" xfId="0" applyNumberFormat="1" applyFont="1" applyFill="1" applyBorder="1" applyProtection="1"/>
    <xf numFmtId="165" fontId="14" fillId="0" borderId="8" xfId="1" applyNumberFormat="1" applyFont="1" applyFill="1" applyBorder="1" applyAlignment="1" applyProtection="1">
      <alignment horizontal="center" vertical="center"/>
    </xf>
    <xf numFmtId="165" fontId="14" fillId="0" borderId="8" xfId="0" applyNumberFormat="1"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10" xfId="0" applyFont="1" applyFill="1" applyBorder="1" applyProtection="1"/>
    <xf numFmtId="0" fontId="14" fillId="0" borderId="10" xfId="0" applyFont="1" applyFill="1" applyBorder="1" applyAlignment="1" applyProtection="1">
      <alignment horizontal="center"/>
    </xf>
    <xf numFmtId="0" fontId="22" fillId="0" borderId="10" xfId="0" applyFont="1" applyFill="1" applyBorder="1" applyAlignment="1" applyProtection="1">
      <alignment horizontal="center" vertical="center"/>
    </xf>
    <xf numFmtId="164" fontId="23" fillId="0" borderId="10" xfId="0" applyNumberFormat="1" applyFont="1" applyFill="1" applyBorder="1" applyProtection="1"/>
    <xf numFmtId="0" fontId="14" fillId="0" borderId="12" xfId="0" applyFont="1" applyFill="1" applyBorder="1" applyProtection="1"/>
    <xf numFmtId="0" fontId="14" fillId="0" borderId="12" xfId="0" applyFont="1" applyFill="1" applyBorder="1" applyAlignment="1" applyProtection="1">
      <alignment horizontal="center"/>
    </xf>
    <xf numFmtId="0" fontId="22" fillId="0" borderId="12" xfId="0" applyFont="1" applyFill="1" applyBorder="1" applyAlignment="1" applyProtection="1">
      <alignment horizontal="center" vertical="center"/>
    </xf>
    <xf numFmtId="164" fontId="23" fillId="0" borderId="12" xfId="0" applyNumberFormat="1" applyFont="1" applyFill="1" applyBorder="1" applyProtection="1"/>
    <xf numFmtId="0" fontId="14" fillId="0" borderId="8" xfId="0" applyFont="1" applyFill="1" applyBorder="1" applyAlignment="1" applyProtection="1">
      <alignment vertical="top"/>
    </xf>
    <xf numFmtId="165" fontId="23" fillId="0" borderId="8" xfId="0" applyNumberFormat="1" applyFont="1" applyFill="1" applyBorder="1" applyAlignment="1" applyProtection="1">
      <alignment horizontal="center" vertical="center"/>
    </xf>
    <xf numFmtId="165" fontId="24" fillId="0" borderId="8" xfId="0" applyNumberFormat="1" applyFont="1" applyFill="1" applyBorder="1" applyAlignment="1" applyProtection="1">
      <alignment horizontal="center" vertical="center"/>
    </xf>
    <xf numFmtId="0" fontId="14" fillId="0" borderId="0" xfId="0" applyFont="1" applyFill="1" applyProtection="1"/>
    <xf numFmtId="0" fontId="14" fillId="0" borderId="8" xfId="0" applyFont="1" applyFill="1" applyBorder="1" applyAlignment="1" applyProtection="1">
      <alignment horizontal="left" vertical="center"/>
    </xf>
    <xf numFmtId="0" fontId="5" fillId="0" borderId="8" xfId="0" applyFont="1" applyFill="1" applyBorder="1" applyAlignment="1" applyProtection="1">
      <alignment horizontal="center" vertical="center"/>
    </xf>
    <xf numFmtId="165" fontId="25" fillId="0" borderId="8" xfId="1" applyNumberFormat="1" applyFont="1" applyFill="1" applyBorder="1" applyAlignment="1" applyProtection="1">
      <alignment horizontal="center" vertical="center"/>
    </xf>
    <xf numFmtId="165" fontId="22" fillId="0" borderId="8" xfId="1" applyNumberFormat="1" applyFont="1" applyFill="1" applyBorder="1" applyAlignment="1" applyProtection="1">
      <alignment horizontal="center" vertical="center"/>
    </xf>
    <xf numFmtId="0" fontId="14" fillId="0" borderId="8" xfId="0" applyFont="1" applyBorder="1" applyProtection="1"/>
    <xf numFmtId="0" fontId="22" fillId="0" borderId="8" xfId="0" quotePrefix="1" applyFont="1" applyFill="1" applyBorder="1" applyAlignment="1" applyProtection="1">
      <alignment horizontal="center" vertical="center"/>
    </xf>
    <xf numFmtId="0" fontId="14" fillId="0" borderId="8" xfId="0" applyFont="1" applyBorder="1" applyAlignment="1" applyProtection="1">
      <alignment vertical="top"/>
    </xf>
    <xf numFmtId="0" fontId="14" fillId="0" borderId="8" xfId="0" applyFont="1" applyBorder="1" applyAlignment="1" applyProtection="1">
      <alignment horizontal="center"/>
    </xf>
    <xf numFmtId="0" fontId="14" fillId="0" borderId="8" xfId="0"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165" fontId="14" fillId="0" borderId="8" xfId="0" applyNumberFormat="1" applyFont="1" applyBorder="1" applyAlignment="1" applyProtection="1">
      <alignment horizontal="center" vertical="center"/>
    </xf>
    <xf numFmtId="165" fontId="26" fillId="0" borderId="8" xfId="0" applyNumberFormat="1" applyFont="1" applyFill="1" applyBorder="1" applyAlignment="1" applyProtection="1">
      <alignment horizontal="center" vertical="center"/>
    </xf>
    <xf numFmtId="165" fontId="33" fillId="0" borderId="8" xfId="1" applyNumberFormat="1" applyFont="1" applyFill="1" applyBorder="1" applyAlignment="1" applyProtection="1">
      <alignment horizontal="center" vertical="center"/>
    </xf>
    <xf numFmtId="0" fontId="14" fillId="0" borderId="10" xfId="0" applyFont="1" applyFill="1" applyBorder="1" applyAlignment="1" applyProtection="1">
      <alignment vertical="top"/>
    </xf>
    <xf numFmtId="0" fontId="14" fillId="0" borderId="10" xfId="0" applyFont="1" applyBorder="1" applyProtection="1"/>
    <xf numFmtId="165" fontId="23" fillId="0" borderId="10" xfId="0" applyNumberFormat="1" applyFont="1" applyFill="1" applyBorder="1" applyAlignment="1" applyProtection="1">
      <alignment horizontal="center" vertical="center"/>
    </xf>
    <xf numFmtId="0" fontId="19" fillId="2" borderId="10" xfId="0" applyFont="1" applyFill="1" applyBorder="1" applyProtection="1"/>
    <xf numFmtId="0" fontId="30" fillId="2" borderId="10" xfId="0" applyFont="1" applyFill="1" applyBorder="1" applyAlignment="1" applyProtection="1"/>
    <xf numFmtId="1" fontId="0" fillId="0" borderId="0" xfId="0" applyNumberFormat="1" applyBorder="1" applyAlignment="1" applyProtection="1">
      <alignment horizontal="center" vertical="center"/>
    </xf>
    <xf numFmtId="0" fontId="0" fillId="0" borderId="19" xfId="0" applyBorder="1" applyProtection="1"/>
    <xf numFmtId="0" fontId="18" fillId="2" borderId="22"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9" fillId="2" borderId="0" xfId="0" applyFont="1" applyFill="1" applyBorder="1" applyAlignment="1" applyProtection="1">
      <alignment horizontal="center"/>
    </xf>
    <xf numFmtId="0" fontId="8" fillId="0" borderId="18" xfId="0" applyFont="1" applyBorder="1" applyAlignment="1" applyProtection="1">
      <alignment horizontal="center" vertical="center"/>
    </xf>
    <xf numFmtId="0" fontId="7" fillId="0" borderId="0" xfId="0" applyFont="1" applyBorder="1" applyAlignment="1" applyProtection="1">
      <alignment horizontal="left" vertical="center"/>
    </xf>
    <xf numFmtId="165" fontId="16" fillId="0" borderId="0" xfId="0" applyNumberFormat="1" applyFont="1" applyBorder="1" applyAlignment="1" applyProtection="1">
      <alignment horizontal="center" vertical="center"/>
    </xf>
    <xf numFmtId="0" fontId="14" fillId="0" borderId="26" xfId="0" applyFont="1" applyFill="1" applyBorder="1" applyAlignment="1" applyProtection="1">
      <alignment horizontal="center" vertical="center"/>
    </xf>
    <xf numFmtId="44" fontId="12" fillId="0" borderId="23" xfId="1" applyFont="1" applyFill="1" applyBorder="1" applyAlignment="1" applyProtection="1">
      <alignment vertical="center"/>
    </xf>
    <xf numFmtId="164" fontId="14" fillId="0" borderId="23" xfId="0" applyNumberFormat="1" applyFont="1" applyFill="1" applyBorder="1" applyProtection="1"/>
    <xf numFmtId="44" fontId="14" fillId="0" borderId="23" xfId="0" applyNumberFormat="1" applyFont="1" applyFill="1" applyBorder="1" applyAlignment="1" applyProtection="1">
      <alignment vertical="center"/>
    </xf>
    <xf numFmtId="0" fontId="14" fillId="0" borderId="26" xfId="0" applyFont="1" applyFill="1" applyBorder="1" applyAlignment="1" applyProtection="1">
      <alignment horizontal="center"/>
    </xf>
    <xf numFmtId="0" fontId="14" fillId="0" borderId="26" xfId="0" applyFont="1" applyFill="1" applyBorder="1" applyAlignment="1" applyProtection="1">
      <alignment horizontal="center" vertical="top"/>
    </xf>
    <xf numFmtId="0" fontId="14" fillId="0" borderId="26" xfId="0" applyFont="1" applyBorder="1" applyAlignment="1" applyProtection="1">
      <alignment horizontal="center" vertical="center"/>
    </xf>
    <xf numFmtId="0" fontId="14" fillId="0" borderId="27" xfId="0" applyFont="1" applyFill="1" applyBorder="1" applyAlignment="1" applyProtection="1">
      <alignment horizontal="center" vertical="center"/>
    </xf>
    <xf numFmtId="44" fontId="14" fillId="0" borderId="24" xfId="0" applyNumberFormat="1" applyFont="1" applyFill="1" applyBorder="1" applyAlignment="1" applyProtection="1">
      <alignment vertical="center"/>
    </xf>
    <xf numFmtId="0" fontId="28" fillId="2" borderId="27" xfId="0" applyFont="1" applyFill="1" applyBorder="1" applyAlignment="1" applyProtection="1">
      <alignment horizontal="left" vertical="center"/>
    </xf>
    <xf numFmtId="0" fontId="30" fillId="2" borderId="24" xfId="0" applyFont="1" applyFill="1" applyBorder="1" applyAlignment="1" applyProtection="1">
      <alignment horizontal="right"/>
    </xf>
    <xf numFmtId="0" fontId="28" fillId="2" borderId="18" xfId="0" applyFont="1" applyFill="1" applyBorder="1" applyAlignment="1" applyProtection="1">
      <alignment horizontal="left" vertical="center"/>
    </xf>
    <xf numFmtId="0" fontId="19" fillId="2" borderId="0" xfId="0" applyFont="1" applyFill="1" applyBorder="1" applyProtection="1"/>
    <xf numFmtId="0" fontId="29" fillId="2" borderId="0" xfId="0" applyFont="1" applyFill="1" applyBorder="1" applyAlignment="1" applyProtection="1"/>
    <xf numFmtId="0" fontId="29" fillId="2" borderId="19" xfId="0" applyFont="1" applyFill="1" applyBorder="1" applyAlignment="1" applyProtection="1">
      <alignment horizontal="right"/>
    </xf>
    <xf numFmtId="0" fontId="29" fillId="2" borderId="18" xfId="0" applyFont="1" applyFill="1" applyBorder="1" applyProtection="1"/>
    <xf numFmtId="1" fontId="19" fillId="2" borderId="0" xfId="0" applyNumberFormat="1" applyFont="1" applyFill="1" applyBorder="1" applyProtection="1"/>
    <xf numFmtId="0" fontId="19" fillId="2" borderId="19" xfId="0" applyFont="1" applyFill="1" applyBorder="1" applyProtection="1"/>
    <xf numFmtId="0" fontId="29" fillId="2" borderId="0" xfId="0" applyFont="1" applyFill="1" applyBorder="1" applyProtection="1"/>
    <xf numFmtId="0" fontId="28" fillId="2" borderId="29" xfId="0" applyFont="1" applyFill="1" applyBorder="1" applyAlignment="1" applyProtection="1">
      <alignment vertical="center"/>
    </xf>
    <xf numFmtId="0" fontId="18" fillId="2" borderId="30" xfId="0" applyFont="1" applyFill="1" applyBorder="1" applyProtection="1"/>
    <xf numFmtId="0" fontId="31" fillId="2" borderId="30" xfId="2" applyFont="1" applyFill="1" applyBorder="1" applyAlignment="1" applyProtection="1"/>
    <xf numFmtId="0" fontId="31" fillId="2" borderId="31" xfId="2" applyFont="1" applyFill="1" applyBorder="1" applyAlignment="1" applyProtection="1">
      <alignment horizontal="right"/>
    </xf>
    <xf numFmtId="0" fontId="5" fillId="3" borderId="18" xfId="0" applyFont="1" applyFill="1" applyBorder="1" applyAlignment="1" applyProtection="1">
      <alignment horizontal="center" vertical="center"/>
    </xf>
    <xf numFmtId="0" fontId="9" fillId="3" borderId="0" xfId="0" applyFont="1" applyFill="1" applyBorder="1" applyAlignment="1" applyProtection="1">
      <alignment horizontal="left" vertical="center"/>
    </xf>
    <xf numFmtId="0" fontId="0" fillId="3" borderId="0" xfId="0" applyFill="1" applyBorder="1" applyProtection="1"/>
    <xf numFmtId="165" fontId="0" fillId="3" borderId="0" xfId="0" applyNumberFormat="1" applyFont="1" applyFill="1" applyBorder="1" applyAlignment="1" applyProtection="1">
      <alignment horizontal="center" vertical="center"/>
    </xf>
    <xf numFmtId="1" fontId="0" fillId="3" borderId="0" xfId="0" applyNumberFormat="1" applyFill="1" applyBorder="1" applyAlignment="1" applyProtection="1">
      <alignment horizontal="center" vertical="center"/>
    </xf>
    <xf numFmtId="0" fontId="9" fillId="3" borderId="19" xfId="0" applyFont="1" applyFill="1" applyBorder="1" applyAlignment="1" applyProtection="1">
      <alignment horizontal="right" vertical="center"/>
    </xf>
    <xf numFmtId="0" fontId="6" fillId="3" borderId="18" xfId="0" applyFont="1" applyFill="1" applyBorder="1" applyAlignment="1" applyProtection="1">
      <alignment horizontal="center" vertical="center"/>
    </xf>
    <xf numFmtId="0" fontId="11" fillId="3" borderId="0"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xf>
    <xf numFmtId="165" fontId="4" fillId="3" borderId="0" xfId="0" applyNumberFormat="1" applyFont="1" applyFill="1" applyBorder="1" applyAlignment="1" applyProtection="1">
      <alignment horizontal="center" vertical="center"/>
    </xf>
    <xf numFmtId="1" fontId="4" fillId="3" borderId="0" xfId="0" applyNumberFormat="1" applyFont="1" applyFill="1" applyBorder="1" applyAlignment="1" applyProtection="1">
      <alignment horizontal="center" vertical="center"/>
    </xf>
    <xf numFmtId="44" fontId="4" fillId="3" borderId="19" xfId="0" applyNumberFormat="1" applyFont="1" applyFill="1" applyBorder="1" applyAlignment="1" applyProtection="1">
      <alignment vertical="center"/>
    </xf>
    <xf numFmtId="0" fontId="2" fillId="3" borderId="0" xfId="0" applyFont="1" applyFill="1" applyBorder="1" applyAlignment="1" applyProtection="1">
      <alignment vertical="center"/>
    </xf>
    <xf numFmtId="0" fontId="2" fillId="3" borderId="0" xfId="0" applyFont="1" applyFill="1" applyBorder="1" applyAlignment="1" applyProtection="1">
      <alignment horizontal="center" vertical="center"/>
    </xf>
    <xf numFmtId="1" fontId="2" fillId="3" borderId="0" xfId="0" applyNumberFormat="1" applyFont="1" applyFill="1" applyBorder="1" applyAlignment="1" applyProtection="1">
      <alignment horizontal="center" vertical="center"/>
    </xf>
    <xf numFmtId="44" fontId="13" fillId="3" borderId="19" xfId="0" applyNumberFormat="1" applyFont="1" applyFill="1" applyBorder="1" applyAlignment="1" applyProtection="1">
      <alignment vertical="center"/>
    </xf>
    <xf numFmtId="44" fontId="2" fillId="3" borderId="19" xfId="0" applyNumberFormat="1" applyFont="1" applyFill="1" applyBorder="1" applyAlignment="1" applyProtection="1">
      <alignment vertical="center"/>
    </xf>
    <xf numFmtId="0" fontId="3" fillId="3" borderId="0" xfId="0" applyFont="1" applyFill="1" applyBorder="1" applyAlignment="1" applyProtection="1">
      <alignment horizontal="left" vertical="center"/>
    </xf>
    <xf numFmtId="0" fontId="3" fillId="3" borderId="0" xfId="0" applyFont="1" applyFill="1" applyBorder="1" applyAlignment="1" applyProtection="1">
      <alignment horizontal="center" vertical="center"/>
    </xf>
    <xf numFmtId="0" fontId="2" fillId="3" borderId="0" xfId="0" applyFont="1" applyFill="1" applyBorder="1" applyAlignment="1" applyProtection="1">
      <alignment horizontal="left" vertical="center"/>
    </xf>
    <xf numFmtId="44" fontId="2" fillId="3" borderId="19" xfId="0" applyNumberFormat="1" applyFont="1" applyFill="1" applyBorder="1" applyAlignment="1" applyProtection="1">
      <alignment horizontal="center" vertical="center"/>
    </xf>
    <xf numFmtId="0" fontId="5" fillId="3" borderId="18" xfId="0" applyFont="1" applyFill="1" applyBorder="1" applyAlignment="1" applyProtection="1">
      <alignment horizontal="right" vertical="center"/>
    </xf>
    <xf numFmtId="1" fontId="3" fillId="3" borderId="0" xfId="0" applyNumberFormat="1" applyFont="1" applyFill="1" applyBorder="1" applyAlignment="1" applyProtection="1">
      <alignment horizontal="center" vertical="center"/>
    </xf>
    <xf numFmtId="0" fontId="3" fillId="3" borderId="19" xfId="0" applyFont="1" applyFill="1" applyBorder="1" applyAlignment="1" applyProtection="1">
      <alignment horizontal="left" vertical="center"/>
    </xf>
    <xf numFmtId="44" fontId="3" fillId="3" borderId="19" xfId="0" applyNumberFormat="1" applyFont="1" applyFill="1" applyBorder="1" applyAlignment="1" applyProtection="1">
      <alignment horizontal="center" vertical="center"/>
    </xf>
    <xf numFmtId="165" fontId="14" fillId="0" borderId="10" xfId="1" applyNumberFormat="1" applyFont="1" applyFill="1" applyBorder="1" applyAlignment="1" applyProtection="1">
      <alignment horizontal="center" vertical="center"/>
    </xf>
    <xf numFmtId="165" fontId="14" fillId="0" borderId="0" xfId="1" applyNumberFormat="1" applyFont="1" applyFill="1" applyBorder="1" applyAlignment="1" applyProtection="1">
      <alignment horizontal="center" vertical="center"/>
    </xf>
    <xf numFmtId="0" fontId="14" fillId="0" borderId="0" xfId="0" applyFont="1" applyFill="1" applyBorder="1" applyProtection="1"/>
    <xf numFmtId="0" fontId="14" fillId="0" borderId="0" xfId="0" applyFont="1" applyFill="1" applyBorder="1" applyAlignment="1" applyProtection="1">
      <alignment horizontal="center"/>
    </xf>
    <xf numFmtId="0" fontId="14" fillId="0" borderId="0" xfId="0" applyFont="1" applyFill="1" applyBorder="1" applyAlignment="1" applyProtection="1">
      <alignment horizontal="center" vertical="center"/>
    </xf>
    <xf numFmtId="165" fontId="23" fillId="0" borderId="0" xfId="0" applyNumberFormat="1" applyFont="1" applyFill="1" applyBorder="1" applyAlignment="1" applyProtection="1">
      <alignment horizontal="center" vertical="center"/>
    </xf>
    <xf numFmtId="1" fontId="14" fillId="0" borderId="0" xfId="0" applyNumberFormat="1" applyFont="1" applyFill="1" applyBorder="1" applyAlignment="1" applyProtection="1">
      <alignment horizontal="center" vertical="center"/>
      <protection locked="0"/>
    </xf>
    <xf numFmtId="0" fontId="3" fillId="0" borderId="0" xfId="0" applyFont="1" applyProtection="1"/>
    <xf numFmtId="0" fontId="5" fillId="0" borderId="0" xfId="0" applyFont="1" applyProtection="1"/>
    <xf numFmtId="44" fontId="14" fillId="0" borderId="0" xfId="0" applyNumberFormat="1" applyFont="1" applyFill="1" applyBorder="1" applyAlignment="1" applyProtection="1">
      <alignment vertical="center"/>
    </xf>
    <xf numFmtId="0" fontId="14" fillId="0" borderId="32" xfId="0" applyFont="1" applyFill="1" applyBorder="1" applyAlignment="1" applyProtection="1">
      <alignment horizontal="center" vertical="center"/>
    </xf>
    <xf numFmtId="0" fontId="14" fillId="0" borderId="33" xfId="0" applyFont="1" applyFill="1" applyBorder="1" applyAlignment="1" applyProtection="1">
      <alignment vertical="top"/>
    </xf>
    <xf numFmtId="0" fontId="14" fillId="0" borderId="33" xfId="0" applyFont="1" applyBorder="1" applyProtection="1"/>
    <xf numFmtId="0" fontId="14" fillId="0" borderId="33" xfId="0" applyFont="1" applyFill="1" applyBorder="1" applyAlignment="1" applyProtection="1">
      <alignment horizontal="center"/>
    </xf>
    <xf numFmtId="0" fontId="14" fillId="0" borderId="33" xfId="0" applyFont="1" applyFill="1" applyBorder="1" applyAlignment="1" applyProtection="1">
      <alignment horizontal="center" vertical="center"/>
    </xf>
    <xf numFmtId="165" fontId="23" fillId="0" borderId="33" xfId="0" applyNumberFormat="1" applyFont="1" applyFill="1" applyBorder="1" applyAlignment="1" applyProtection="1">
      <alignment horizontal="center" vertical="center"/>
    </xf>
    <xf numFmtId="165" fontId="14" fillId="0" borderId="33" xfId="1" applyNumberFormat="1" applyFont="1" applyFill="1" applyBorder="1" applyAlignment="1" applyProtection="1">
      <alignment horizontal="center" vertical="center"/>
    </xf>
    <xf numFmtId="1" fontId="14" fillId="0" borderId="33" xfId="0" applyNumberFormat="1" applyFont="1" applyFill="1" applyBorder="1" applyAlignment="1" applyProtection="1">
      <alignment horizontal="center" vertical="center"/>
      <protection locked="0"/>
    </xf>
    <xf numFmtId="44" fontId="14" fillId="0" borderId="34" xfId="0" applyNumberFormat="1" applyFont="1" applyFill="1" applyBorder="1" applyAlignment="1" applyProtection="1">
      <alignment vertical="center"/>
    </xf>
    <xf numFmtId="0" fontId="3" fillId="3" borderId="29" xfId="0" applyFont="1" applyFill="1" applyBorder="1" applyAlignment="1" applyProtection="1">
      <alignment vertical="center"/>
    </xf>
    <xf numFmtId="0" fontId="11" fillId="3" borderId="30" xfId="0" applyFont="1" applyFill="1" applyBorder="1" applyAlignment="1" applyProtection="1">
      <alignment vertical="center"/>
    </xf>
    <xf numFmtId="0" fontId="3" fillId="3" borderId="30" xfId="0" applyFont="1" applyFill="1" applyBorder="1" applyAlignment="1" applyProtection="1">
      <alignment vertical="center"/>
    </xf>
    <xf numFmtId="44" fontId="3" fillId="3" borderId="30" xfId="1" applyFont="1" applyFill="1" applyBorder="1" applyAlignment="1" applyProtection="1">
      <alignment vertical="center"/>
    </xf>
    <xf numFmtId="165" fontId="1" fillId="3" borderId="30" xfId="1" applyNumberFormat="1" applyFont="1" applyFill="1" applyBorder="1" applyAlignment="1" applyProtection="1">
      <alignment horizontal="center" vertical="center"/>
    </xf>
    <xf numFmtId="165" fontId="0" fillId="3" borderId="30" xfId="0" applyNumberFormat="1" applyFont="1" applyFill="1" applyBorder="1" applyAlignment="1" applyProtection="1">
      <alignment horizontal="center" vertical="center"/>
    </xf>
    <xf numFmtId="1" fontId="3" fillId="3" borderId="30" xfId="0" applyNumberFormat="1" applyFont="1" applyFill="1" applyBorder="1" applyAlignment="1" applyProtection="1">
      <alignment horizontal="center" vertical="center"/>
    </xf>
    <xf numFmtId="44" fontId="0" fillId="0" borderId="35" xfId="0" applyNumberFormat="1" applyBorder="1" applyAlignment="1" applyProtection="1">
      <alignment horizontal="center"/>
    </xf>
    <xf numFmtId="0" fontId="14" fillId="0" borderId="33" xfId="0" applyFont="1" applyFill="1" applyBorder="1" applyProtection="1"/>
    <xf numFmtId="0" fontId="14" fillId="0" borderId="32" xfId="0" applyFont="1" applyBorder="1" applyAlignment="1" applyProtection="1">
      <alignment horizontal="center" vertical="center"/>
    </xf>
    <xf numFmtId="0" fontId="14" fillId="0" borderId="33" xfId="0" applyFont="1" applyBorder="1" applyAlignment="1" applyProtection="1">
      <alignment vertical="top"/>
    </xf>
    <xf numFmtId="0" fontId="14" fillId="0" borderId="33" xfId="0" applyFont="1" applyBorder="1" applyAlignment="1" applyProtection="1">
      <alignment horizontal="center"/>
    </xf>
    <xf numFmtId="0" fontId="14" fillId="0" borderId="33" xfId="0" applyFont="1" applyBorder="1" applyAlignment="1" applyProtection="1">
      <alignment horizontal="center" vertical="center"/>
    </xf>
    <xf numFmtId="165" fontId="23" fillId="0" borderId="33" xfId="0" applyNumberFormat="1" applyFont="1" applyBorder="1" applyAlignment="1" applyProtection="1">
      <alignment horizontal="center" vertical="center"/>
    </xf>
    <xf numFmtId="1" fontId="14" fillId="0" borderId="33" xfId="0" applyNumberFormat="1" applyFont="1" applyBorder="1" applyAlignment="1" applyProtection="1">
      <alignment horizontal="center" vertical="center"/>
      <protection locked="0"/>
    </xf>
    <xf numFmtId="0" fontId="11" fillId="2" borderId="18"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14"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1" xfId="0" applyFont="1" applyBorder="1" applyAlignment="1" applyProtection="1">
      <alignment horizontal="center" vertical="center"/>
    </xf>
    <xf numFmtId="0" fontId="12" fillId="0" borderId="18" xfId="0" applyFont="1" applyFill="1" applyBorder="1" applyAlignment="1" applyProtection="1">
      <alignment horizontal="center" vertical="center"/>
    </xf>
    <xf numFmtId="164" fontId="23" fillId="0" borderId="9" xfId="0" applyNumberFormat="1" applyFont="1" applyFill="1" applyBorder="1" applyAlignment="1" applyProtection="1">
      <alignment horizontal="center" vertical="center"/>
    </xf>
    <xf numFmtId="164" fontId="23" fillId="0" borderId="13" xfId="0" applyNumberFormat="1" applyFont="1" applyFill="1" applyBorder="1" applyAlignment="1" applyProtection="1">
      <alignment horizontal="center" vertical="center"/>
    </xf>
    <xf numFmtId="164" fontId="23" fillId="0" borderId="11" xfId="0" applyNumberFormat="1" applyFont="1" applyFill="1" applyBorder="1" applyAlignment="1" applyProtection="1">
      <alignment horizontal="center" vertical="center"/>
    </xf>
    <xf numFmtId="165" fontId="14" fillId="0" borderId="10" xfId="1" applyNumberFormat="1" applyFont="1" applyFill="1" applyBorder="1" applyAlignment="1" applyProtection="1">
      <alignment horizontal="center" vertical="center"/>
    </xf>
    <xf numFmtId="165" fontId="14" fillId="0" borderId="0" xfId="1" applyNumberFormat="1" applyFont="1" applyFill="1" applyBorder="1" applyAlignment="1" applyProtection="1">
      <alignment horizontal="center" vertical="center"/>
    </xf>
    <xf numFmtId="165" fontId="14" fillId="0" borderId="12" xfId="1" applyNumberFormat="1" applyFont="1" applyFill="1" applyBorder="1" applyAlignment="1" applyProtection="1">
      <alignment horizontal="center" vertical="center"/>
    </xf>
    <xf numFmtId="165" fontId="14" fillId="0" borderId="10" xfId="0" applyNumberFormat="1" applyFont="1" applyFill="1" applyBorder="1" applyAlignment="1" applyProtection="1">
      <alignment horizontal="center" vertical="center"/>
    </xf>
    <xf numFmtId="165" fontId="14" fillId="0" borderId="0" xfId="0" applyNumberFormat="1" applyFont="1" applyFill="1" applyBorder="1" applyAlignment="1" applyProtection="1">
      <alignment horizontal="center" vertical="center"/>
    </xf>
    <xf numFmtId="165" fontId="14" fillId="0" borderId="12" xfId="0" applyNumberFormat="1" applyFont="1" applyFill="1" applyBorder="1" applyAlignment="1" applyProtection="1">
      <alignment horizontal="center" vertical="center"/>
    </xf>
    <xf numFmtId="1" fontId="12" fillId="0" borderId="10" xfId="0" applyNumberFormat="1" applyFont="1" applyFill="1" applyBorder="1" applyAlignment="1" applyProtection="1">
      <alignment horizontal="center" vertical="center"/>
      <protection locked="0"/>
    </xf>
    <xf numFmtId="1" fontId="12" fillId="0" borderId="0" xfId="0" applyNumberFormat="1" applyFont="1" applyFill="1" applyBorder="1" applyAlignment="1" applyProtection="1">
      <alignment horizontal="center" vertical="center"/>
      <protection locked="0"/>
    </xf>
    <xf numFmtId="1" fontId="12" fillId="0" borderId="12" xfId="0" applyNumberFormat="1"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44" fontId="12" fillId="0" borderId="24" xfId="1" applyFont="1" applyFill="1" applyBorder="1" applyAlignment="1" applyProtection="1">
      <alignment horizontal="center" vertical="center"/>
    </xf>
    <xf numFmtId="44" fontId="12" fillId="0" borderId="25" xfId="1" applyFont="1" applyFill="1" applyBorder="1" applyAlignment="1" applyProtection="1">
      <alignment horizontal="center" vertical="center"/>
    </xf>
    <xf numFmtId="0" fontId="32" fillId="2" borderId="0" xfId="0" applyFont="1" applyFill="1" applyBorder="1" applyAlignment="1" applyProtection="1">
      <alignment horizontal="left" vertical="top" wrapText="1"/>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23" xfId="0" applyFont="1" applyBorder="1" applyAlignment="1" applyProtection="1">
      <alignment horizontal="center" vertical="center"/>
    </xf>
    <xf numFmtId="0" fontId="18" fillId="2" borderId="7" xfId="0" applyFont="1" applyFill="1" applyBorder="1" applyAlignment="1" applyProtection="1">
      <alignment horizontal="left"/>
    </xf>
    <xf numFmtId="0" fontId="18" fillId="2" borderId="8" xfId="0" applyFont="1" applyFill="1" applyBorder="1" applyAlignment="1" applyProtection="1">
      <alignment horizontal="left"/>
    </xf>
    <xf numFmtId="0" fontId="18" fillId="2" borderId="23" xfId="0" applyFont="1" applyFill="1" applyBorder="1" applyAlignment="1" applyProtection="1">
      <alignment horizontal="left"/>
    </xf>
    <xf numFmtId="165" fontId="17" fillId="2" borderId="0" xfId="0" applyNumberFormat="1" applyFont="1" applyFill="1" applyBorder="1" applyAlignment="1" applyProtection="1">
      <alignment horizontal="center" vertical="center" wrapText="1"/>
    </xf>
    <xf numFmtId="1" fontId="11" fillId="2" borderId="0" xfId="0" applyNumberFormat="1"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44" fontId="12" fillId="0" borderId="19" xfId="1" applyFont="1" applyFill="1" applyBorder="1" applyAlignment="1" applyProtection="1">
      <alignment horizontal="center" vertical="center"/>
    </xf>
    <xf numFmtId="165" fontId="17" fillId="2" borderId="0" xfId="0" applyNumberFormat="1"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xf>
    <xf numFmtId="165" fontId="17" fillId="2" borderId="16" xfId="0" applyNumberFormat="1" applyFont="1" applyFill="1" applyBorder="1" applyAlignment="1" applyProtection="1">
      <alignment horizontal="center" vertical="center" wrapText="1"/>
    </xf>
    <xf numFmtId="1" fontId="11" fillId="2" borderId="16" xfId="0" applyNumberFormat="1" applyFont="1" applyFill="1" applyBorder="1" applyAlignment="1" applyProtection="1">
      <alignment horizontal="center" vertical="center" wrapText="1"/>
    </xf>
    <xf numFmtId="0" fontId="34" fillId="4" borderId="15" xfId="0" applyFont="1" applyFill="1" applyBorder="1" applyAlignment="1" applyProtection="1">
      <alignment horizontal="right" vertical="top" wrapText="1"/>
    </xf>
    <xf numFmtId="0" fontId="34" fillId="4" borderId="16" xfId="0" applyFont="1" applyFill="1" applyBorder="1" applyAlignment="1" applyProtection="1">
      <alignment horizontal="right" vertical="top" wrapText="1"/>
    </xf>
    <xf numFmtId="0" fontId="34" fillId="4" borderId="17" xfId="0" applyFont="1" applyFill="1" applyBorder="1" applyAlignment="1" applyProtection="1">
      <alignment horizontal="right" vertical="top" wrapText="1"/>
    </xf>
    <xf numFmtId="0" fontId="35" fillId="4" borderId="18" xfId="0" applyFont="1" applyFill="1" applyBorder="1" applyAlignment="1" applyProtection="1">
      <alignment horizontal="right" vertical="top" wrapText="1"/>
    </xf>
    <xf numFmtId="0" fontId="34" fillId="4" borderId="0" xfId="0" applyFont="1" applyFill="1" applyBorder="1" applyAlignment="1" applyProtection="1">
      <alignment horizontal="right" vertical="top" wrapText="1"/>
    </xf>
    <xf numFmtId="0" fontId="34" fillId="4" borderId="19" xfId="0" applyFont="1" applyFill="1" applyBorder="1" applyAlignment="1" applyProtection="1">
      <alignment horizontal="right" vertical="top" wrapText="1"/>
    </xf>
    <xf numFmtId="0" fontId="34" fillId="4" borderId="18" xfId="0" applyFont="1" applyFill="1" applyBorder="1" applyAlignment="1" applyProtection="1">
      <alignment horizontal="right" vertical="top" wrapText="1"/>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18" xfId="0" applyBorder="1" applyAlignment="1" applyProtection="1">
      <alignment horizontal="center"/>
    </xf>
    <xf numFmtId="0" fontId="0" fillId="0" borderId="0" xfId="0" applyBorder="1" applyAlignment="1" applyProtection="1">
      <alignment horizontal="center"/>
    </xf>
    <xf numFmtId="0" fontId="0" fillId="0" borderId="19" xfId="0" applyBorder="1" applyAlignment="1" applyProtection="1">
      <alignment horizontal="center"/>
    </xf>
  </cellXfs>
  <cellStyles count="3">
    <cellStyle name="Lien hypertexte" xfId="2" builtinId="8"/>
    <cellStyle name="Monétaire" xfId="1" builtinId="4"/>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5570</xdr:colOff>
      <xdr:row>0</xdr:row>
      <xdr:rowOff>0</xdr:rowOff>
    </xdr:from>
    <xdr:to>
      <xdr:col>9</xdr:col>
      <xdr:colOff>2836</xdr:colOff>
      <xdr:row>13</xdr:row>
      <xdr:rowOff>82160</xdr:rowOff>
    </xdr:to>
    <xdr:pic>
      <xdr:nvPicPr>
        <xdr:cNvPr id="3" name="Image 2">
          <a:extLst>
            <a:ext uri="{FF2B5EF4-FFF2-40B4-BE49-F238E27FC236}">
              <a16:creationId xmlns:a16="http://schemas.microsoft.com/office/drawing/2014/main" id="{D47FCD0E-1E85-4F17-9EDC-3874D018D9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0" y="0"/>
          <a:ext cx="9775709" cy="2467588"/>
        </a:xfrm>
        <a:prstGeom prst="rect">
          <a:avLst/>
        </a:prstGeom>
      </xdr:spPr>
    </xdr:pic>
    <xdr:clientData/>
  </xdr:twoCellAnchor>
  <xdr:twoCellAnchor editAs="oneCell">
    <xdr:from>
      <xdr:col>1</xdr:col>
      <xdr:colOff>209550</xdr:colOff>
      <xdr:row>4</xdr:row>
      <xdr:rowOff>49527</xdr:rowOff>
    </xdr:from>
    <xdr:to>
      <xdr:col>1</xdr:col>
      <xdr:colOff>3124200</xdr:colOff>
      <xdr:row>11</xdr:row>
      <xdr:rowOff>0</xdr:rowOff>
    </xdr:to>
    <xdr:pic>
      <xdr:nvPicPr>
        <xdr:cNvPr id="5" name="Image 4">
          <a:extLst>
            <a:ext uri="{FF2B5EF4-FFF2-40B4-BE49-F238E27FC236}">
              <a16:creationId xmlns:a16="http://schemas.microsoft.com/office/drawing/2014/main" id="{A3EC7FE4-83B1-4DBB-9F86-BD869A0A38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5325" y="773427"/>
          <a:ext cx="2914650" cy="121729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C2A6-9E96-4C4D-A379-CF50458DF32C}">
  <sheetPr>
    <pageSetUpPr fitToPage="1"/>
  </sheetPr>
  <dimension ref="A1:S191"/>
  <sheetViews>
    <sheetView tabSelected="1" view="pageBreakPreview" topLeftCell="A94" zoomScaleNormal="100" zoomScaleSheetLayoutView="100" workbookViewId="0">
      <selection activeCell="E31" sqref="E31"/>
    </sheetView>
  </sheetViews>
  <sheetFormatPr baseColWidth="10" defaultColWidth="10.86328125" defaultRowHeight="14.25"/>
  <cols>
    <col min="1" max="1" width="6.796875" style="5" customWidth="1"/>
    <col min="2" max="2" width="52.796875" style="5" bestFit="1" customWidth="1"/>
    <col min="3" max="3" width="9.1328125" style="5" customWidth="1"/>
    <col min="4" max="4" width="10.86328125" style="5"/>
    <col min="5" max="5" width="16.6640625" style="5" bestFit="1" customWidth="1"/>
    <col min="6" max="7" width="10.86328125" style="6"/>
    <col min="8" max="8" width="10.86328125" style="7"/>
    <col min="9" max="9" width="10.86328125" style="5"/>
    <col min="10" max="10" width="1.6640625" style="5" customWidth="1"/>
    <col min="11" max="11" width="10.86328125" style="5"/>
    <col min="12" max="12" width="49.796875" style="5" bestFit="1" customWidth="1"/>
    <col min="13" max="16384" width="10.86328125" style="5"/>
  </cols>
  <sheetData>
    <row r="1" spans="1:19">
      <c r="A1" s="196"/>
      <c r="B1" s="197"/>
      <c r="C1" s="197"/>
      <c r="D1" s="197"/>
      <c r="E1" s="197"/>
      <c r="F1" s="197"/>
      <c r="G1" s="197"/>
      <c r="H1" s="197"/>
      <c r="I1" s="198"/>
      <c r="K1" s="184" t="s">
        <v>4</v>
      </c>
      <c r="L1" s="185" t="s">
        <v>5</v>
      </c>
      <c r="M1" s="185"/>
      <c r="N1" s="186" t="s">
        <v>6</v>
      </c>
      <c r="O1" s="186" t="s">
        <v>7</v>
      </c>
      <c r="P1" s="187" t="s">
        <v>8</v>
      </c>
      <c r="Q1" s="187" t="s">
        <v>52</v>
      </c>
      <c r="R1" s="188" t="s">
        <v>53</v>
      </c>
      <c r="S1" s="183" t="s">
        <v>10</v>
      </c>
    </row>
    <row r="2" spans="1:19">
      <c r="A2" s="199"/>
      <c r="B2" s="200"/>
      <c r="C2" s="200"/>
      <c r="D2" s="200"/>
      <c r="E2" s="200"/>
      <c r="F2" s="200"/>
      <c r="G2" s="200"/>
      <c r="H2" s="200"/>
      <c r="I2" s="201"/>
      <c r="K2" s="144"/>
      <c r="L2" s="145"/>
      <c r="M2" s="145"/>
      <c r="N2" s="146"/>
      <c r="O2" s="146"/>
      <c r="P2" s="178"/>
      <c r="Q2" s="178"/>
      <c r="R2" s="179"/>
      <c r="S2" s="180"/>
    </row>
    <row r="3" spans="1:19">
      <c r="A3" s="199"/>
      <c r="B3" s="200"/>
      <c r="C3" s="200"/>
      <c r="D3" s="200"/>
      <c r="E3" s="200"/>
      <c r="F3" s="200"/>
      <c r="G3" s="200"/>
      <c r="H3" s="200"/>
      <c r="I3" s="201"/>
      <c r="K3" s="106"/>
      <c r="L3" s="97" t="s">
        <v>82</v>
      </c>
      <c r="M3" s="102"/>
      <c r="N3" s="103"/>
      <c r="O3" s="103"/>
      <c r="P3" s="94" t="s">
        <v>20</v>
      </c>
      <c r="Q3" s="94" t="s">
        <v>55</v>
      </c>
      <c r="R3" s="107"/>
      <c r="S3" s="108"/>
    </row>
    <row r="4" spans="1:19">
      <c r="A4" s="199"/>
      <c r="B4" s="200"/>
      <c r="C4" s="200"/>
      <c r="D4" s="200"/>
      <c r="E4" s="200"/>
      <c r="F4" s="200"/>
      <c r="G4" s="200"/>
      <c r="H4" s="200"/>
      <c r="I4" s="201"/>
      <c r="K4" s="61">
        <v>31</v>
      </c>
      <c r="L4" s="35" t="s">
        <v>83</v>
      </c>
      <c r="M4" s="16"/>
      <c r="N4" s="17" t="s">
        <v>84</v>
      </c>
      <c r="O4" s="36"/>
      <c r="P4" s="32">
        <v>99</v>
      </c>
      <c r="Q4" s="20">
        <v>49.9</v>
      </c>
      <c r="R4" s="2"/>
      <c r="S4" s="64">
        <f>Q4*R4</f>
        <v>0</v>
      </c>
    </row>
    <row r="5" spans="1:19">
      <c r="A5" s="199"/>
      <c r="B5" s="200"/>
      <c r="C5" s="200"/>
      <c r="D5" s="200"/>
      <c r="E5" s="200"/>
      <c r="F5" s="200"/>
      <c r="G5" s="200"/>
      <c r="H5" s="200"/>
      <c r="I5" s="201"/>
      <c r="K5" s="61">
        <v>32</v>
      </c>
      <c r="L5" s="35" t="s">
        <v>85</v>
      </c>
      <c r="M5" s="16"/>
      <c r="N5" s="17" t="s">
        <v>14</v>
      </c>
      <c r="O5" s="22">
        <v>20</v>
      </c>
      <c r="P5" s="32">
        <v>45</v>
      </c>
      <c r="Q5" s="20">
        <v>35</v>
      </c>
      <c r="R5" s="2"/>
      <c r="S5" s="64">
        <f>Q5*3*R5</f>
        <v>0</v>
      </c>
    </row>
    <row r="6" spans="1:19">
      <c r="A6" s="199"/>
      <c r="B6" s="200"/>
      <c r="C6" s="200"/>
      <c r="D6" s="200"/>
      <c r="E6" s="200"/>
      <c r="F6" s="200"/>
      <c r="G6" s="200"/>
      <c r="H6" s="200"/>
      <c r="I6" s="201"/>
      <c r="K6" s="61">
        <v>33</v>
      </c>
      <c r="L6" s="35" t="s">
        <v>86</v>
      </c>
      <c r="M6" s="16"/>
      <c r="N6" s="17" t="s">
        <v>14</v>
      </c>
      <c r="O6" s="22">
        <v>19</v>
      </c>
      <c r="P6" s="32">
        <v>59</v>
      </c>
      <c r="Q6" s="20">
        <v>45</v>
      </c>
      <c r="R6" s="2"/>
      <c r="S6" s="64">
        <f>Q6*3*R6</f>
        <v>0</v>
      </c>
    </row>
    <row r="7" spans="1:19">
      <c r="A7" s="199"/>
      <c r="B7" s="200"/>
      <c r="C7" s="200"/>
      <c r="D7" s="200"/>
      <c r="E7" s="200"/>
      <c r="F7" s="200"/>
      <c r="G7" s="200"/>
      <c r="H7" s="200"/>
      <c r="I7" s="201"/>
      <c r="K7" s="61">
        <v>34</v>
      </c>
      <c r="L7" s="35" t="s">
        <v>87</v>
      </c>
      <c r="M7" s="16"/>
      <c r="N7" s="17" t="s">
        <v>14</v>
      </c>
      <c r="O7" s="22" t="s">
        <v>28</v>
      </c>
      <c r="P7" s="32">
        <v>89</v>
      </c>
      <c r="Q7" s="20">
        <v>69</v>
      </c>
      <c r="R7" s="2"/>
      <c r="S7" s="64">
        <f>Q7*3*R7</f>
        <v>0</v>
      </c>
    </row>
    <row r="8" spans="1:19">
      <c r="A8" s="199"/>
      <c r="B8" s="200"/>
      <c r="C8" s="200"/>
      <c r="D8" s="200"/>
      <c r="E8" s="200"/>
      <c r="F8" s="200"/>
      <c r="G8" s="200"/>
      <c r="H8" s="200"/>
      <c r="I8" s="201"/>
      <c r="K8" s="106"/>
      <c r="L8" s="97" t="s">
        <v>88</v>
      </c>
      <c r="M8" s="102"/>
      <c r="N8" s="103"/>
      <c r="O8" s="103"/>
      <c r="P8" s="94" t="s">
        <v>20</v>
      </c>
      <c r="Q8" s="94" t="s">
        <v>55</v>
      </c>
      <c r="R8" s="107"/>
      <c r="S8" s="109"/>
    </row>
    <row r="9" spans="1:19">
      <c r="A9" s="199"/>
      <c r="B9" s="200"/>
      <c r="C9" s="200"/>
      <c r="D9" s="200"/>
      <c r="E9" s="200"/>
      <c r="F9" s="200"/>
      <c r="G9" s="200"/>
      <c r="H9" s="200"/>
      <c r="I9" s="201"/>
      <c r="K9" s="61">
        <v>35</v>
      </c>
      <c r="L9" s="31" t="s">
        <v>89</v>
      </c>
      <c r="M9" s="16"/>
      <c r="N9" s="17" t="s">
        <v>22</v>
      </c>
      <c r="O9" s="18">
        <v>19</v>
      </c>
      <c r="P9" s="32">
        <v>11.9</v>
      </c>
      <c r="Q9" s="20">
        <v>7.9</v>
      </c>
      <c r="R9" s="2"/>
      <c r="S9" s="64">
        <f>Q9*6*R9</f>
        <v>0</v>
      </c>
    </row>
    <row r="10" spans="1:19">
      <c r="A10" s="199"/>
      <c r="B10" s="200"/>
      <c r="C10" s="200"/>
      <c r="D10" s="200"/>
      <c r="E10" s="200"/>
      <c r="F10" s="200"/>
      <c r="G10" s="200"/>
      <c r="H10" s="200"/>
      <c r="I10" s="201"/>
      <c r="K10" s="61">
        <v>36</v>
      </c>
      <c r="L10" s="31" t="s">
        <v>90</v>
      </c>
      <c r="M10" s="16"/>
      <c r="N10" s="17" t="s">
        <v>22</v>
      </c>
      <c r="O10" s="18">
        <v>20</v>
      </c>
      <c r="P10" s="32">
        <v>25</v>
      </c>
      <c r="Q10" s="20">
        <v>16.899999999999999</v>
      </c>
      <c r="R10" s="2"/>
      <c r="S10" s="64">
        <f>Q10*6*R10</f>
        <v>0</v>
      </c>
    </row>
    <row r="11" spans="1:19">
      <c r="A11" s="199"/>
      <c r="B11" s="200"/>
      <c r="C11" s="200"/>
      <c r="D11" s="200"/>
      <c r="E11" s="200"/>
      <c r="F11" s="200"/>
      <c r="G11" s="200"/>
      <c r="H11" s="200"/>
      <c r="I11" s="201"/>
      <c r="K11" s="61">
        <v>37</v>
      </c>
      <c r="L11" s="31" t="s">
        <v>91</v>
      </c>
      <c r="M11" s="16"/>
      <c r="N11" s="17" t="s">
        <v>14</v>
      </c>
      <c r="O11" s="18">
        <v>15</v>
      </c>
      <c r="P11" s="32">
        <v>35</v>
      </c>
      <c r="Q11" s="20">
        <v>22.9</v>
      </c>
      <c r="R11" s="2"/>
      <c r="S11" s="64">
        <f>Q11*6*R11</f>
        <v>0</v>
      </c>
    </row>
    <row r="12" spans="1:19">
      <c r="A12" s="199"/>
      <c r="B12" s="200"/>
      <c r="C12" s="200"/>
      <c r="D12" s="200"/>
      <c r="E12" s="200"/>
      <c r="F12" s="200"/>
      <c r="G12" s="200"/>
      <c r="H12" s="200"/>
      <c r="I12" s="201"/>
      <c r="K12" s="61">
        <v>38</v>
      </c>
      <c r="L12" s="31" t="s">
        <v>92</v>
      </c>
      <c r="M12" s="16"/>
      <c r="N12" s="17" t="s">
        <v>22</v>
      </c>
      <c r="O12" s="18">
        <v>20</v>
      </c>
      <c r="P12" s="32">
        <v>49.9</v>
      </c>
      <c r="Q12" s="20">
        <v>45.9</v>
      </c>
      <c r="R12" s="2"/>
      <c r="S12" s="64">
        <f>Q12*6*R12</f>
        <v>0</v>
      </c>
    </row>
    <row r="13" spans="1:19">
      <c r="A13" s="199"/>
      <c r="B13" s="200"/>
      <c r="C13" s="200"/>
      <c r="D13" s="200"/>
      <c r="E13" s="200"/>
      <c r="F13" s="200"/>
      <c r="G13" s="200"/>
      <c r="H13" s="200"/>
      <c r="I13" s="201"/>
      <c r="K13" s="106"/>
      <c r="L13" s="97" t="s">
        <v>93</v>
      </c>
      <c r="M13" s="102"/>
      <c r="N13" s="103"/>
      <c r="O13" s="103"/>
      <c r="P13" s="94" t="s">
        <v>20</v>
      </c>
      <c r="Q13" s="94" t="s">
        <v>55</v>
      </c>
      <c r="R13" s="107"/>
      <c r="S13" s="109"/>
    </row>
    <row r="14" spans="1:19" ht="14" customHeight="1" thickBot="1">
      <c r="A14" s="199"/>
      <c r="B14" s="200"/>
      <c r="C14" s="200"/>
      <c r="D14" s="200"/>
      <c r="E14" s="200"/>
      <c r="F14" s="200"/>
      <c r="G14" s="200"/>
      <c r="H14" s="200"/>
      <c r="I14" s="201"/>
      <c r="K14" s="61">
        <v>40</v>
      </c>
      <c r="L14" s="16" t="s">
        <v>94</v>
      </c>
      <c r="M14" s="16"/>
      <c r="N14" s="17" t="s">
        <v>14</v>
      </c>
      <c r="O14" s="18">
        <v>18</v>
      </c>
      <c r="P14" s="32">
        <v>11.9</v>
      </c>
      <c r="Q14" s="20">
        <v>6.99</v>
      </c>
      <c r="R14" s="2"/>
      <c r="S14" s="64">
        <f>Q14*6*R14</f>
        <v>0</v>
      </c>
    </row>
    <row r="15" spans="1:19" ht="14.55" customHeight="1">
      <c r="A15" s="189" t="s">
        <v>315</v>
      </c>
      <c r="B15" s="190"/>
      <c r="C15" s="190"/>
      <c r="D15" s="190"/>
      <c r="E15" s="190"/>
      <c r="F15" s="190"/>
      <c r="G15" s="190"/>
      <c r="H15" s="190"/>
      <c r="I15" s="191"/>
      <c r="K15" s="61">
        <v>41</v>
      </c>
      <c r="L15" s="16" t="s">
        <v>95</v>
      </c>
      <c r="M15" s="16"/>
      <c r="N15" s="17" t="s">
        <v>14</v>
      </c>
      <c r="O15" s="18" t="s">
        <v>96</v>
      </c>
      <c r="P15" s="32">
        <v>29</v>
      </c>
      <c r="Q15" s="20">
        <v>22.9</v>
      </c>
      <c r="R15" s="2"/>
      <c r="S15" s="64">
        <f>Q15*6*R15</f>
        <v>0</v>
      </c>
    </row>
    <row r="16" spans="1:19" ht="14.55" customHeight="1">
      <c r="A16" s="192" t="s">
        <v>316</v>
      </c>
      <c r="B16" s="193"/>
      <c r="C16" s="193"/>
      <c r="D16" s="193"/>
      <c r="E16" s="193"/>
      <c r="F16" s="193"/>
      <c r="G16" s="193"/>
      <c r="H16" s="193"/>
      <c r="I16" s="194"/>
      <c r="K16" s="61">
        <v>42</v>
      </c>
      <c r="L16" s="16" t="s">
        <v>97</v>
      </c>
      <c r="M16" s="16"/>
      <c r="N16" s="17" t="s">
        <v>14</v>
      </c>
      <c r="O16" s="18">
        <v>20</v>
      </c>
      <c r="P16" s="32">
        <v>39</v>
      </c>
      <c r="Q16" s="20">
        <v>29</v>
      </c>
      <c r="R16" s="2"/>
      <c r="S16" s="64">
        <f>Q16*6*R16</f>
        <v>0</v>
      </c>
    </row>
    <row r="17" spans="1:19" ht="14.55" customHeight="1">
      <c r="A17" s="195"/>
      <c r="B17" s="193"/>
      <c r="C17" s="193"/>
      <c r="D17" s="193"/>
      <c r="E17" s="193"/>
      <c r="F17" s="193"/>
      <c r="G17" s="193"/>
      <c r="H17" s="193"/>
      <c r="I17" s="194"/>
      <c r="K17" s="61">
        <v>43</v>
      </c>
      <c r="L17" s="16" t="s">
        <v>98</v>
      </c>
      <c r="M17" s="16"/>
      <c r="N17" s="17" t="s">
        <v>14</v>
      </c>
      <c r="O17" s="18" t="s">
        <v>28</v>
      </c>
      <c r="P17" s="32">
        <v>49</v>
      </c>
      <c r="Q17" s="20">
        <v>35</v>
      </c>
      <c r="R17" s="2"/>
      <c r="S17" s="64">
        <f>Q17*6*R17</f>
        <v>0</v>
      </c>
    </row>
    <row r="18" spans="1:19" ht="16.899999999999999">
      <c r="A18" s="55" t="s">
        <v>292</v>
      </c>
      <c r="B18" s="8"/>
      <c r="C18" s="9" t="s">
        <v>0</v>
      </c>
      <c r="D18" s="8"/>
      <c r="E18" s="175"/>
      <c r="F18" s="176"/>
      <c r="G18" s="176"/>
      <c r="H18" s="176"/>
      <c r="I18" s="177"/>
      <c r="K18" s="106"/>
      <c r="L18" s="97" t="s">
        <v>99</v>
      </c>
      <c r="M18" s="102"/>
      <c r="N18" s="102"/>
      <c r="O18" s="103"/>
      <c r="P18" s="94" t="s">
        <v>20</v>
      </c>
      <c r="Q18" s="94" t="s">
        <v>55</v>
      </c>
      <c r="R18" s="107"/>
      <c r="S18" s="109"/>
    </row>
    <row r="19" spans="1:19" ht="16.899999999999999">
      <c r="A19" s="147" t="s">
        <v>319</v>
      </c>
      <c r="B19" s="148"/>
      <c r="C19" s="149">
        <v>1218</v>
      </c>
      <c r="D19" s="150"/>
      <c r="E19" s="172"/>
      <c r="F19" s="173"/>
      <c r="G19" s="173"/>
      <c r="H19" s="173"/>
      <c r="I19" s="174"/>
      <c r="K19" s="61">
        <v>45</v>
      </c>
      <c r="L19" s="31" t="s">
        <v>100</v>
      </c>
      <c r="M19" s="16"/>
      <c r="N19" s="17" t="s">
        <v>14</v>
      </c>
      <c r="O19" s="18">
        <v>18</v>
      </c>
      <c r="P19" s="32">
        <v>7.9</v>
      </c>
      <c r="Q19" s="20">
        <v>5.99</v>
      </c>
      <c r="R19" s="2"/>
      <c r="S19" s="64">
        <f>Q19*6*R19</f>
        <v>0</v>
      </c>
    </row>
    <row r="20" spans="1:19" ht="16.899999999999999">
      <c r="A20" s="56" t="s">
        <v>1</v>
      </c>
      <c r="B20" s="10"/>
      <c r="C20" s="11" t="s">
        <v>2</v>
      </c>
      <c r="D20" s="57"/>
      <c r="E20" s="175" t="s">
        <v>3</v>
      </c>
      <c r="F20" s="176"/>
      <c r="G20" s="176"/>
      <c r="H20" s="176"/>
      <c r="I20" s="177"/>
      <c r="K20" s="61">
        <v>46</v>
      </c>
      <c r="L20" s="31" t="s">
        <v>101</v>
      </c>
      <c r="M20" s="16"/>
      <c r="N20" s="17" t="s">
        <v>22</v>
      </c>
      <c r="O20" s="18">
        <v>20</v>
      </c>
      <c r="P20" s="32">
        <v>7.9</v>
      </c>
      <c r="Q20" s="20">
        <v>5.99</v>
      </c>
      <c r="R20" s="2"/>
      <c r="S20" s="64">
        <f>Q20*6*R20</f>
        <v>0</v>
      </c>
    </row>
    <row r="21" spans="1:19">
      <c r="A21" s="151"/>
      <c r="B21" s="152"/>
      <c r="C21" s="152"/>
      <c r="D21" s="152"/>
      <c r="E21" s="152"/>
      <c r="F21" s="152"/>
      <c r="G21" s="152"/>
      <c r="H21" s="152"/>
      <c r="I21" s="153"/>
      <c r="K21" s="61">
        <v>47</v>
      </c>
      <c r="L21" s="31" t="s">
        <v>102</v>
      </c>
      <c r="M21" s="16"/>
      <c r="N21" s="17" t="s">
        <v>22</v>
      </c>
      <c r="O21" s="18">
        <v>20</v>
      </c>
      <c r="P21" s="32">
        <v>21.9</v>
      </c>
      <c r="Q21" s="20">
        <v>17.899999999999999</v>
      </c>
      <c r="R21" s="2"/>
      <c r="S21" s="64">
        <f>Q21*6*R21</f>
        <v>0</v>
      </c>
    </row>
    <row r="22" spans="1:19">
      <c r="A22" s="58"/>
      <c r="B22" s="59"/>
      <c r="C22" s="59"/>
      <c r="D22" s="59"/>
      <c r="E22" s="59"/>
      <c r="F22" s="60"/>
      <c r="G22" s="60"/>
      <c r="H22" s="53"/>
      <c r="I22" s="54"/>
      <c r="K22" s="61">
        <v>48</v>
      </c>
      <c r="L22" s="31" t="s">
        <v>102</v>
      </c>
      <c r="M22" s="16"/>
      <c r="N22" s="17" t="s">
        <v>14</v>
      </c>
      <c r="O22" s="18">
        <v>20</v>
      </c>
      <c r="P22" s="32">
        <v>21.9</v>
      </c>
      <c r="Q22" s="20">
        <v>16.899999999999999</v>
      </c>
      <c r="R22" s="2"/>
      <c r="S22" s="64">
        <f>Q22*6*R22</f>
        <v>0</v>
      </c>
    </row>
    <row r="23" spans="1:19" ht="18">
      <c r="A23" s="84"/>
      <c r="B23" s="85"/>
      <c r="C23" s="86"/>
      <c r="D23" s="86"/>
      <c r="E23" s="86"/>
      <c r="F23" s="87"/>
      <c r="G23" s="87"/>
      <c r="H23" s="88"/>
      <c r="I23" s="89" t="s">
        <v>318</v>
      </c>
      <c r="K23" s="61">
        <v>49</v>
      </c>
      <c r="L23" s="31" t="s">
        <v>103</v>
      </c>
      <c r="M23" s="16"/>
      <c r="N23" s="17" t="s">
        <v>14</v>
      </c>
      <c r="O23" s="18" t="s">
        <v>15</v>
      </c>
      <c r="P23" s="32">
        <v>29.9</v>
      </c>
      <c r="Q23" s="20">
        <v>21.9</v>
      </c>
      <c r="R23" s="2"/>
      <c r="S23" s="64">
        <f>Q23*6*R23</f>
        <v>0</v>
      </c>
    </row>
    <row r="24" spans="1:19">
      <c r="A24" s="144" t="s">
        <v>4</v>
      </c>
      <c r="B24" s="145" t="s">
        <v>5</v>
      </c>
      <c r="C24" s="146" t="s">
        <v>6</v>
      </c>
      <c r="D24" s="146" t="s">
        <v>7</v>
      </c>
      <c r="E24" s="145" t="s">
        <v>8</v>
      </c>
      <c r="F24" s="182"/>
      <c r="G24" s="178"/>
      <c r="H24" s="179" t="s">
        <v>9</v>
      </c>
      <c r="I24" s="180" t="s">
        <v>10</v>
      </c>
      <c r="K24" s="106"/>
      <c r="L24" s="97" t="s">
        <v>104</v>
      </c>
      <c r="M24" s="102"/>
      <c r="N24" s="102"/>
      <c r="O24" s="103"/>
      <c r="P24" s="94" t="s">
        <v>20</v>
      </c>
      <c r="Q24" s="94" t="s">
        <v>55</v>
      </c>
      <c r="R24" s="107"/>
      <c r="S24" s="109"/>
    </row>
    <row r="25" spans="1:19">
      <c r="A25" s="144"/>
      <c r="B25" s="145"/>
      <c r="C25" s="146"/>
      <c r="D25" s="146"/>
      <c r="E25" s="145"/>
      <c r="F25" s="182"/>
      <c r="G25" s="178"/>
      <c r="H25" s="179"/>
      <c r="I25" s="180"/>
      <c r="K25" s="61">
        <v>50</v>
      </c>
      <c r="L25" s="31" t="s">
        <v>105</v>
      </c>
      <c r="M25" s="16"/>
      <c r="N25" s="17" t="s">
        <v>22</v>
      </c>
      <c r="O25" s="18">
        <v>18</v>
      </c>
      <c r="P25" s="32">
        <v>8.99</v>
      </c>
      <c r="Q25" s="37">
        <v>5.99</v>
      </c>
      <c r="R25" s="2"/>
      <c r="S25" s="64">
        <f t="shared" ref="S25:S30" si="0">Q25*6*R25</f>
        <v>0</v>
      </c>
    </row>
    <row r="26" spans="1:19" ht="15.75">
      <c r="A26" s="90"/>
      <c r="B26" s="91" t="s">
        <v>11</v>
      </c>
      <c r="C26" s="92"/>
      <c r="D26" s="92"/>
      <c r="E26" s="93"/>
      <c r="F26" s="94" t="s">
        <v>40</v>
      </c>
      <c r="G26" s="94" t="s">
        <v>12</v>
      </c>
      <c r="H26" s="95"/>
      <c r="I26" s="96"/>
      <c r="K26" s="61">
        <v>51</v>
      </c>
      <c r="L26" s="31" t="s">
        <v>105</v>
      </c>
      <c r="M26" s="16"/>
      <c r="N26" s="17" t="s">
        <v>14</v>
      </c>
      <c r="O26" s="18">
        <v>20</v>
      </c>
      <c r="P26" s="32">
        <v>8.99</v>
      </c>
      <c r="Q26" s="20">
        <v>5.99</v>
      </c>
      <c r="R26" s="2"/>
      <c r="S26" s="64">
        <f t="shared" si="0"/>
        <v>0</v>
      </c>
    </row>
    <row r="27" spans="1:19">
      <c r="A27" s="154">
        <v>1</v>
      </c>
      <c r="B27" s="12" t="s">
        <v>13</v>
      </c>
      <c r="C27" s="13" t="s">
        <v>14</v>
      </c>
      <c r="D27" s="14" t="s">
        <v>15</v>
      </c>
      <c r="E27" s="155">
        <v>8.99</v>
      </c>
      <c r="F27" s="158">
        <v>2.99</v>
      </c>
      <c r="G27" s="161">
        <f>E27*6</f>
        <v>53.94</v>
      </c>
      <c r="H27" s="164"/>
      <c r="I27" s="169">
        <f>G27*H27</f>
        <v>0</v>
      </c>
      <c r="K27" s="61">
        <v>52</v>
      </c>
      <c r="L27" s="31" t="s">
        <v>106</v>
      </c>
      <c r="M27" s="16"/>
      <c r="N27" s="17" t="s">
        <v>14</v>
      </c>
      <c r="O27" s="18">
        <v>20</v>
      </c>
      <c r="P27" s="32">
        <v>16.899999999999999</v>
      </c>
      <c r="Q27" s="20">
        <v>11</v>
      </c>
      <c r="R27" s="2"/>
      <c r="S27" s="64">
        <f t="shared" si="0"/>
        <v>0</v>
      </c>
    </row>
    <row r="28" spans="1:19" s="15" customFormat="1" ht="13.15">
      <c r="A28" s="154"/>
      <c r="B28" s="12" t="s">
        <v>16</v>
      </c>
      <c r="C28" s="13" t="s">
        <v>14</v>
      </c>
      <c r="D28" s="14">
        <v>19</v>
      </c>
      <c r="E28" s="156"/>
      <c r="F28" s="159"/>
      <c r="G28" s="162"/>
      <c r="H28" s="165"/>
      <c r="I28" s="181"/>
      <c r="K28" s="61">
        <v>53</v>
      </c>
      <c r="L28" s="31" t="s">
        <v>107</v>
      </c>
      <c r="M28" s="16"/>
      <c r="N28" s="17" t="s">
        <v>14</v>
      </c>
      <c r="O28" s="18">
        <v>20</v>
      </c>
      <c r="P28" s="32">
        <v>19.899999999999999</v>
      </c>
      <c r="Q28" s="20">
        <v>12.9</v>
      </c>
      <c r="R28" s="2"/>
      <c r="S28" s="64">
        <f t="shared" si="0"/>
        <v>0</v>
      </c>
    </row>
    <row r="29" spans="1:19" s="15" customFormat="1" ht="13.15">
      <c r="A29" s="154"/>
      <c r="B29" s="12" t="s">
        <v>17</v>
      </c>
      <c r="C29" s="13" t="s">
        <v>18</v>
      </c>
      <c r="D29" s="14">
        <v>20</v>
      </c>
      <c r="E29" s="157"/>
      <c r="F29" s="160"/>
      <c r="G29" s="163"/>
      <c r="H29" s="166"/>
      <c r="I29" s="170"/>
      <c r="K29" s="61">
        <v>54</v>
      </c>
      <c r="L29" s="31" t="s">
        <v>108</v>
      </c>
      <c r="M29" s="16"/>
      <c r="N29" s="17" t="s">
        <v>14</v>
      </c>
      <c r="O29" s="18">
        <v>20</v>
      </c>
      <c r="P29" s="32">
        <v>19.899999999999999</v>
      </c>
      <c r="Q29" s="20">
        <v>13.9</v>
      </c>
      <c r="R29" s="2"/>
      <c r="S29" s="64">
        <f t="shared" si="0"/>
        <v>0</v>
      </c>
    </row>
    <row r="30" spans="1:19" s="15" customFormat="1" ht="15.75">
      <c r="A30" s="90"/>
      <c r="B30" s="91" t="s">
        <v>19</v>
      </c>
      <c r="C30" s="97"/>
      <c r="D30" s="97"/>
      <c r="E30" s="98" t="s">
        <v>20</v>
      </c>
      <c r="F30" s="94" t="s">
        <v>40</v>
      </c>
      <c r="G30" s="94" t="s">
        <v>12</v>
      </c>
      <c r="H30" s="99" t="s">
        <v>21</v>
      </c>
      <c r="I30" s="100"/>
      <c r="K30" s="61">
        <v>55</v>
      </c>
      <c r="L30" s="31" t="s">
        <v>109</v>
      </c>
      <c r="M30" s="16"/>
      <c r="N30" s="17" t="s">
        <v>14</v>
      </c>
      <c r="O30" s="18">
        <v>16</v>
      </c>
      <c r="P30" s="32">
        <v>20.9</v>
      </c>
      <c r="Q30" s="20">
        <v>14.9</v>
      </c>
      <c r="R30" s="2"/>
      <c r="S30" s="64">
        <f t="shared" si="0"/>
        <v>0</v>
      </c>
    </row>
    <row r="31" spans="1:19">
      <c r="A31" s="61">
        <v>6</v>
      </c>
      <c r="B31" s="16" t="s">
        <v>305</v>
      </c>
      <c r="C31" s="17" t="s">
        <v>22</v>
      </c>
      <c r="D31" s="18">
        <v>21</v>
      </c>
      <c r="E31" s="19">
        <v>7.99</v>
      </c>
      <c r="F31" s="20">
        <v>3.99</v>
      </c>
      <c r="G31" s="21">
        <f>E31*6</f>
        <v>47.94</v>
      </c>
      <c r="H31" s="1"/>
      <c r="I31" s="62">
        <f>G31*H31</f>
        <v>0</v>
      </c>
      <c r="K31" s="106"/>
      <c r="L31" s="97" t="s">
        <v>110</v>
      </c>
      <c r="M31" s="102"/>
      <c r="N31" s="102"/>
      <c r="O31" s="103"/>
      <c r="P31" s="94" t="s">
        <v>20</v>
      </c>
      <c r="Q31" s="94" t="s">
        <v>55</v>
      </c>
      <c r="R31" s="107"/>
      <c r="S31" s="109"/>
    </row>
    <row r="32" spans="1:19" s="15" customFormat="1" ht="13.15">
      <c r="A32" s="61">
        <v>23</v>
      </c>
      <c r="B32" s="16" t="s">
        <v>23</v>
      </c>
      <c r="C32" s="17" t="s">
        <v>14</v>
      </c>
      <c r="D32" s="18" t="s">
        <v>24</v>
      </c>
      <c r="E32" s="19">
        <v>6.99</v>
      </c>
      <c r="F32" s="20">
        <v>3.49</v>
      </c>
      <c r="G32" s="21">
        <f t="shared" ref="G32:G44" si="1">E32*6</f>
        <v>41.94</v>
      </c>
      <c r="H32" s="1"/>
      <c r="I32" s="62">
        <f t="shared" ref="I32:I44" si="2">G32*H32</f>
        <v>0</v>
      </c>
      <c r="K32" s="61">
        <v>57</v>
      </c>
      <c r="L32" s="31" t="s">
        <v>100</v>
      </c>
      <c r="M32" s="16"/>
      <c r="N32" s="17" t="s">
        <v>14</v>
      </c>
      <c r="O32" s="22">
        <v>19</v>
      </c>
      <c r="P32" s="32">
        <v>9.9</v>
      </c>
      <c r="Q32" s="20">
        <v>5.99</v>
      </c>
      <c r="R32" s="2"/>
      <c r="S32" s="64">
        <f>Q32*6*R32</f>
        <v>0</v>
      </c>
    </row>
    <row r="33" spans="1:19" s="15" customFormat="1" ht="13.15">
      <c r="A33" s="61">
        <v>39</v>
      </c>
      <c r="B33" s="16" t="s">
        <v>25</v>
      </c>
      <c r="C33" s="17" t="s">
        <v>14</v>
      </c>
      <c r="D33" s="18">
        <v>18</v>
      </c>
      <c r="E33" s="19">
        <v>9.99</v>
      </c>
      <c r="F33" s="20">
        <v>4.99</v>
      </c>
      <c r="G33" s="21">
        <f t="shared" si="1"/>
        <v>59.94</v>
      </c>
      <c r="H33" s="1"/>
      <c r="I33" s="62">
        <f t="shared" si="2"/>
        <v>0</v>
      </c>
      <c r="K33" s="61">
        <v>58</v>
      </c>
      <c r="L33" s="31" t="s">
        <v>111</v>
      </c>
      <c r="M33" s="16"/>
      <c r="N33" s="17" t="s">
        <v>22</v>
      </c>
      <c r="O33" s="22">
        <v>15</v>
      </c>
      <c r="P33" s="32">
        <v>11</v>
      </c>
      <c r="Q33" s="20">
        <v>6.99</v>
      </c>
      <c r="R33" s="2"/>
      <c r="S33" s="64">
        <f>Q33*6*R33</f>
        <v>0</v>
      </c>
    </row>
    <row r="34" spans="1:19" s="15" customFormat="1">
      <c r="A34" s="61">
        <v>44</v>
      </c>
      <c r="B34" s="16" t="s">
        <v>26</v>
      </c>
      <c r="C34" s="17" t="s">
        <v>14</v>
      </c>
      <c r="D34" s="18">
        <v>20</v>
      </c>
      <c r="E34" s="19">
        <v>6.99</v>
      </c>
      <c r="F34" s="20">
        <v>3.45</v>
      </c>
      <c r="G34" s="21">
        <f t="shared" si="1"/>
        <v>41.94</v>
      </c>
      <c r="H34" s="1"/>
      <c r="I34" s="62">
        <f t="shared" si="2"/>
        <v>0</v>
      </c>
      <c r="K34" s="106"/>
      <c r="L34" s="97" t="s">
        <v>112</v>
      </c>
      <c r="M34" s="102"/>
      <c r="N34" s="102"/>
      <c r="O34" s="103"/>
      <c r="P34" s="94" t="s">
        <v>20</v>
      </c>
      <c r="Q34" s="94" t="s">
        <v>55</v>
      </c>
      <c r="R34" s="107"/>
      <c r="S34" s="109"/>
    </row>
    <row r="35" spans="1:19" s="15" customFormat="1" ht="13.15">
      <c r="A35" s="61">
        <v>56</v>
      </c>
      <c r="B35" s="16" t="s">
        <v>27</v>
      </c>
      <c r="C35" s="17" t="s">
        <v>14</v>
      </c>
      <c r="D35" s="18" t="s">
        <v>28</v>
      </c>
      <c r="E35" s="19">
        <v>7.99</v>
      </c>
      <c r="F35" s="20">
        <v>3.99</v>
      </c>
      <c r="G35" s="21">
        <f t="shared" si="1"/>
        <v>47.94</v>
      </c>
      <c r="H35" s="1"/>
      <c r="I35" s="62">
        <f t="shared" si="2"/>
        <v>0</v>
      </c>
      <c r="K35" s="61">
        <v>60</v>
      </c>
      <c r="L35" s="31" t="s">
        <v>113</v>
      </c>
      <c r="M35" s="16"/>
      <c r="N35" s="17" t="s">
        <v>22</v>
      </c>
      <c r="O35" s="18">
        <v>19</v>
      </c>
      <c r="P35" s="32">
        <v>8.9</v>
      </c>
      <c r="Q35" s="38">
        <v>5.99</v>
      </c>
      <c r="R35" s="2"/>
      <c r="S35" s="64">
        <f>Q35*6*R35</f>
        <v>0</v>
      </c>
    </row>
    <row r="36" spans="1:19" s="15" customFormat="1" ht="13.15">
      <c r="A36" s="61">
        <v>63</v>
      </c>
      <c r="B36" s="16" t="s">
        <v>29</v>
      </c>
      <c r="C36" s="17" t="s">
        <v>22</v>
      </c>
      <c r="D36" s="18">
        <v>20</v>
      </c>
      <c r="E36" s="19">
        <v>9.99</v>
      </c>
      <c r="F36" s="20">
        <v>4.99</v>
      </c>
      <c r="G36" s="21">
        <f t="shared" si="1"/>
        <v>59.94</v>
      </c>
      <c r="H36" s="1"/>
      <c r="I36" s="62">
        <f t="shared" si="2"/>
        <v>0</v>
      </c>
      <c r="K36" s="61">
        <v>61</v>
      </c>
      <c r="L36" s="31" t="s">
        <v>114</v>
      </c>
      <c r="M36" s="16"/>
      <c r="N36" s="17" t="s">
        <v>22</v>
      </c>
      <c r="O36" s="18" t="s">
        <v>28</v>
      </c>
      <c r="P36" s="32">
        <v>12.9</v>
      </c>
      <c r="Q36" s="20">
        <v>7.99</v>
      </c>
      <c r="R36" s="2"/>
      <c r="S36" s="64">
        <f>Q36*6*R36</f>
        <v>0</v>
      </c>
    </row>
    <row r="37" spans="1:19" s="15" customFormat="1" ht="13.15">
      <c r="A37" s="61">
        <v>72</v>
      </c>
      <c r="B37" s="16" t="s">
        <v>30</v>
      </c>
      <c r="C37" s="17" t="s">
        <v>14</v>
      </c>
      <c r="D37" s="18">
        <v>20</v>
      </c>
      <c r="E37" s="19">
        <v>11.99</v>
      </c>
      <c r="F37" s="20">
        <v>5.99</v>
      </c>
      <c r="G37" s="21">
        <f t="shared" si="1"/>
        <v>71.94</v>
      </c>
      <c r="H37" s="1"/>
      <c r="I37" s="62">
        <f t="shared" si="2"/>
        <v>0</v>
      </c>
      <c r="K37" s="61">
        <v>62</v>
      </c>
      <c r="L37" s="31" t="s">
        <v>115</v>
      </c>
      <c r="M37" s="16"/>
      <c r="N37" s="17" t="s">
        <v>22</v>
      </c>
      <c r="O37" s="18">
        <v>16</v>
      </c>
      <c r="P37" s="32">
        <v>24.9</v>
      </c>
      <c r="Q37" s="20">
        <v>16.899999999999999</v>
      </c>
      <c r="R37" s="2"/>
      <c r="S37" s="64">
        <f>Q37*6*R37</f>
        <v>0</v>
      </c>
    </row>
    <row r="38" spans="1:19" s="15" customFormat="1">
      <c r="A38" s="61">
        <v>82</v>
      </c>
      <c r="B38" s="16" t="s">
        <v>31</v>
      </c>
      <c r="C38" s="17" t="s">
        <v>22</v>
      </c>
      <c r="D38" s="18" t="s">
        <v>28</v>
      </c>
      <c r="E38" s="19">
        <v>7.99</v>
      </c>
      <c r="F38" s="20">
        <v>3.99</v>
      </c>
      <c r="G38" s="21">
        <f t="shared" si="1"/>
        <v>47.94</v>
      </c>
      <c r="H38" s="1"/>
      <c r="I38" s="62">
        <f t="shared" si="2"/>
        <v>0</v>
      </c>
      <c r="K38" s="106"/>
      <c r="L38" s="97" t="s">
        <v>116</v>
      </c>
      <c r="M38" s="102"/>
      <c r="N38" s="102"/>
      <c r="O38" s="103"/>
      <c r="P38" s="94" t="s">
        <v>20</v>
      </c>
      <c r="Q38" s="94" t="s">
        <v>55</v>
      </c>
      <c r="R38" s="107"/>
      <c r="S38" s="109"/>
    </row>
    <row r="39" spans="1:19" s="15" customFormat="1" ht="13.15">
      <c r="A39" s="61">
        <v>96</v>
      </c>
      <c r="B39" s="16" t="s">
        <v>32</v>
      </c>
      <c r="C39" s="17" t="s">
        <v>18</v>
      </c>
      <c r="D39" s="18" t="s">
        <v>28</v>
      </c>
      <c r="E39" s="19">
        <v>8.99</v>
      </c>
      <c r="F39" s="20">
        <v>4.5</v>
      </c>
      <c r="G39" s="21">
        <f t="shared" si="1"/>
        <v>53.94</v>
      </c>
      <c r="H39" s="1"/>
      <c r="I39" s="62">
        <f t="shared" si="2"/>
        <v>0</v>
      </c>
      <c r="K39" s="61">
        <v>64</v>
      </c>
      <c r="L39" s="16" t="s">
        <v>117</v>
      </c>
      <c r="M39" s="16"/>
      <c r="N39" s="17" t="s">
        <v>14</v>
      </c>
      <c r="O39" s="18" t="s">
        <v>28</v>
      </c>
      <c r="P39" s="32">
        <v>15</v>
      </c>
      <c r="Q39" s="20">
        <v>10.9</v>
      </c>
      <c r="R39" s="2"/>
      <c r="S39" s="64">
        <f>Q39*6*R39</f>
        <v>0</v>
      </c>
    </row>
    <row r="40" spans="1:19" s="15" customFormat="1" ht="13.15">
      <c r="A40" s="61">
        <v>127</v>
      </c>
      <c r="B40" s="16" t="s">
        <v>306</v>
      </c>
      <c r="C40" s="17" t="s">
        <v>14</v>
      </c>
      <c r="D40" s="18">
        <v>20</v>
      </c>
      <c r="E40" s="19">
        <v>7.99</v>
      </c>
      <c r="F40" s="20">
        <v>3.99</v>
      </c>
      <c r="G40" s="21">
        <f t="shared" si="1"/>
        <v>47.94</v>
      </c>
      <c r="H40" s="1"/>
      <c r="I40" s="62">
        <f t="shared" si="2"/>
        <v>0</v>
      </c>
      <c r="K40" s="61">
        <v>65</v>
      </c>
      <c r="L40" s="16" t="s">
        <v>118</v>
      </c>
      <c r="M40" s="16"/>
      <c r="N40" s="17" t="s">
        <v>18</v>
      </c>
      <c r="O40" s="22"/>
      <c r="P40" s="32">
        <v>10.95</v>
      </c>
      <c r="Q40" s="20">
        <v>7.99</v>
      </c>
      <c r="R40" s="2"/>
      <c r="S40" s="64">
        <f>Q40*6*R40</f>
        <v>0</v>
      </c>
    </row>
    <row r="41" spans="1:19" s="15" customFormat="1" ht="13.15">
      <c r="A41" s="61">
        <v>156</v>
      </c>
      <c r="B41" s="16" t="s">
        <v>33</v>
      </c>
      <c r="C41" s="17" t="s">
        <v>18</v>
      </c>
      <c r="D41" s="18" t="s">
        <v>34</v>
      </c>
      <c r="E41" s="19">
        <v>5.99</v>
      </c>
      <c r="F41" s="20">
        <v>2.99</v>
      </c>
      <c r="G41" s="21">
        <f t="shared" si="1"/>
        <v>35.94</v>
      </c>
      <c r="H41" s="1"/>
      <c r="I41" s="62">
        <f t="shared" si="2"/>
        <v>0</v>
      </c>
      <c r="K41" s="61">
        <v>66</v>
      </c>
      <c r="L41" s="16" t="s">
        <v>119</v>
      </c>
      <c r="M41" s="16"/>
      <c r="N41" s="17" t="s">
        <v>14</v>
      </c>
      <c r="O41" s="18" t="s">
        <v>34</v>
      </c>
      <c r="P41" s="32">
        <v>9.9499999999999993</v>
      </c>
      <c r="Q41" s="20">
        <v>7.99</v>
      </c>
      <c r="R41" s="2"/>
      <c r="S41" s="64">
        <f>Q41*6*R41</f>
        <v>0</v>
      </c>
    </row>
    <row r="42" spans="1:19" s="15" customFormat="1" ht="13.15">
      <c r="A42" s="61">
        <v>166</v>
      </c>
      <c r="B42" s="16" t="s">
        <v>35</v>
      </c>
      <c r="C42" s="17" t="s">
        <v>14</v>
      </c>
      <c r="D42" s="22">
        <v>18</v>
      </c>
      <c r="E42" s="19">
        <v>7.99</v>
      </c>
      <c r="F42" s="20">
        <v>3.99</v>
      </c>
      <c r="G42" s="21">
        <f t="shared" si="1"/>
        <v>47.94</v>
      </c>
      <c r="H42" s="1"/>
      <c r="I42" s="62">
        <f t="shared" si="2"/>
        <v>0</v>
      </c>
      <c r="K42" s="61">
        <v>67</v>
      </c>
      <c r="L42" s="16" t="s">
        <v>120</v>
      </c>
      <c r="M42" s="16"/>
      <c r="N42" s="17" t="s">
        <v>22</v>
      </c>
      <c r="O42" s="18">
        <v>20</v>
      </c>
      <c r="P42" s="32">
        <v>9.9499999999999993</v>
      </c>
      <c r="Q42" s="20">
        <v>7.99</v>
      </c>
      <c r="R42" s="2"/>
      <c r="S42" s="64">
        <f>Q42*6*R42</f>
        <v>0</v>
      </c>
    </row>
    <row r="43" spans="1:19" s="15" customFormat="1" ht="13.15">
      <c r="A43" s="61">
        <v>205</v>
      </c>
      <c r="B43" s="16" t="s">
        <v>36</v>
      </c>
      <c r="C43" s="17" t="s">
        <v>14</v>
      </c>
      <c r="D43" s="18" t="s">
        <v>37</v>
      </c>
      <c r="E43" s="19">
        <v>8.99</v>
      </c>
      <c r="F43" s="20">
        <v>4.5</v>
      </c>
      <c r="G43" s="21">
        <f t="shared" si="1"/>
        <v>53.94</v>
      </c>
      <c r="H43" s="1"/>
      <c r="I43" s="62">
        <f t="shared" si="2"/>
        <v>0</v>
      </c>
      <c r="K43" s="65">
        <v>68</v>
      </c>
      <c r="L43" s="16" t="s">
        <v>121</v>
      </c>
      <c r="M43" s="16"/>
      <c r="N43" s="17" t="s">
        <v>22</v>
      </c>
      <c r="O43" s="18" t="s">
        <v>28</v>
      </c>
      <c r="P43" s="32">
        <v>15</v>
      </c>
      <c r="Q43" s="20">
        <v>10.9</v>
      </c>
      <c r="R43" s="2"/>
      <c r="S43" s="64">
        <f>Q43*6*R43</f>
        <v>0</v>
      </c>
    </row>
    <row r="44" spans="1:19" s="15" customFormat="1">
      <c r="A44" s="61">
        <v>214</v>
      </c>
      <c r="B44" s="16" t="s">
        <v>38</v>
      </c>
      <c r="C44" s="17" t="s">
        <v>14</v>
      </c>
      <c r="D44" s="18" t="s">
        <v>34</v>
      </c>
      <c r="E44" s="19">
        <v>7.99</v>
      </c>
      <c r="F44" s="20">
        <v>3.99</v>
      </c>
      <c r="G44" s="21">
        <f t="shared" si="1"/>
        <v>47.94</v>
      </c>
      <c r="H44" s="1"/>
      <c r="I44" s="62">
        <f t="shared" si="2"/>
        <v>0</v>
      </c>
      <c r="K44" s="106"/>
      <c r="L44" s="97" t="s">
        <v>132</v>
      </c>
      <c r="M44" s="103"/>
      <c r="N44" s="103"/>
      <c r="O44" s="103"/>
      <c r="P44" s="94" t="s">
        <v>20</v>
      </c>
      <c r="Q44" s="94" t="s">
        <v>55</v>
      </c>
      <c r="R44" s="107"/>
      <c r="S44" s="109"/>
    </row>
    <row r="45" spans="1:19" s="15" customFormat="1" ht="15.75">
      <c r="A45" s="90"/>
      <c r="B45" s="91" t="s">
        <v>39</v>
      </c>
      <c r="C45" s="97"/>
      <c r="D45" s="97"/>
      <c r="E45" s="98" t="s">
        <v>20</v>
      </c>
      <c r="F45" s="94" t="s">
        <v>40</v>
      </c>
      <c r="G45" s="94" t="s">
        <v>12</v>
      </c>
      <c r="H45" s="99" t="s">
        <v>21</v>
      </c>
      <c r="I45" s="101"/>
      <c r="K45" s="66">
        <v>69</v>
      </c>
      <c r="L45" s="16" t="s">
        <v>122</v>
      </c>
      <c r="M45" s="16"/>
      <c r="N45" s="17" t="s">
        <v>14</v>
      </c>
      <c r="O45" s="18" t="s">
        <v>28</v>
      </c>
      <c r="P45" s="32">
        <v>23.9</v>
      </c>
      <c r="Q45" s="20">
        <v>17.899999999999999</v>
      </c>
      <c r="R45" s="2"/>
      <c r="S45" s="64">
        <f>Q45*3*R45</f>
        <v>0</v>
      </c>
    </row>
    <row r="46" spans="1:19">
      <c r="A46" s="167">
        <v>11</v>
      </c>
      <c r="B46" s="23" t="s">
        <v>41</v>
      </c>
      <c r="C46" s="24" t="s">
        <v>22</v>
      </c>
      <c r="D46" s="25"/>
      <c r="E46" s="26">
        <v>9.9499999999999993</v>
      </c>
      <c r="F46" s="158">
        <v>4.99</v>
      </c>
      <c r="G46" s="158">
        <f>F46*12</f>
        <v>59.88</v>
      </c>
      <c r="H46" s="164"/>
      <c r="I46" s="169">
        <f>G46*H46</f>
        <v>0</v>
      </c>
      <c r="K46" s="66">
        <v>70</v>
      </c>
      <c r="L46" s="16" t="s">
        <v>123</v>
      </c>
      <c r="M46" s="16"/>
      <c r="N46" s="17" t="s">
        <v>22</v>
      </c>
      <c r="O46" s="18">
        <v>19</v>
      </c>
      <c r="P46" s="32">
        <v>52</v>
      </c>
      <c r="Q46" s="20">
        <v>34.9</v>
      </c>
      <c r="R46" s="2"/>
      <c r="S46" s="64">
        <f>Q46*3*R46</f>
        <v>0</v>
      </c>
    </row>
    <row r="47" spans="1:19" s="15" customFormat="1" ht="13.15">
      <c r="A47" s="168"/>
      <c r="B47" s="27" t="s">
        <v>42</v>
      </c>
      <c r="C47" s="28" t="s">
        <v>22</v>
      </c>
      <c r="D47" s="29" t="s">
        <v>28</v>
      </c>
      <c r="E47" s="30">
        <v>6.99</v>
      </c>
      <c r="F47" s="160"/>
      <c r="G47" s="160"/>
      <c r="H47" s="166"/>
      <c r="I47" s="170"/>
      <c r="K47" s="66">
        <v>71</v>
      </c>
      <c r="L47" s="16" t="s">
        <v>124</v>
      </c>
      <c r="M47" s="16"/>
      <c r="N47" s="17" t="s">
        <v>14</v>
      </c>
      <c r="O47" s="18">
        <v>18</v>
      </c>
      <c r="P47" s="32">
        <v>52</v>
      </c>
      <c r="Q47" s="20">
        <v>34.9</v>
      </c>
      <c r="R47" s="2"/>
      <c r="S47" s="64">
        <f>Q47*3*R47</f>
        <v>0</v>
      </c>
    </row>
    <row r="48" spans="1:19" s="15" customFormat="1">
      <c r="A48" s="167">
        <v>59</v>
      </c>
      <c r="B48" s="23" t="s">
        <v>43</v>
      </c>
      <c r="C48" s="24" t="s">
        <v>22</v>
      </c>
      <c r="D48" s="25">
        <v>13</v>
      </c>
      <c r="E48" s="26">
        <v>23.9</v>
      </c>
      <c r="F48" s="158">
        <v>8.9</v>
      </c>
      <c r="G48" s="158">
        <f>F48*12</f>
        <v>106.80000000000001</v>
      </c>
      <c r="H48" s="164"/>
      <c r="I48" s="169">
        <f t="shared" ref="I48" si="3">G48*H48</f>
        <v>0</v>
      </c>
      <c r="K48" s="106"/>
      <c r="L48" s="97" t="s">
        <v>125</v>
      </c>
      <c r="M48" s="102"/>
      <c r="N48" s="102"/>
      <c r="O48" s="103"/>
      <c r="P48" s="94" t="s">
        <v>20</v>
      </c>
      <c r="Q48" s="94" t="s">
        <v>55</v>
      </c>
      <c r="R48" s="107"/>
      <c r="S48" s="109"/>
    </row>
    <row r="49" spans="1:19" s="15" customFormat="1" ht="13.15">
      <c r="A49" s="168"/>
      <c r="B49" s="27" t="s">
        <v>44</v>
      </c>
      <c r="C49" s="28" t="s">
        <v>22</v>
      </c>
      <c r="D49" s="29">
        <v>18</v>
      </c>
      <c r="E49" s="30">
        <v>9.9</v>
      </c>
      <c r="F49" s="160"/>
      <c r="G49" s="160"/>
      <c r="H49" s="166"/>
      <c r="I49" s="170"/>
      <c r="K49" s="61">
        <v>73</v>
      </c>
      <c r="L49" s="16" t="s">
        <v>126</v>
      </c>
      <c r="M49" s="16"/>
      <c r="N49" s="17" t="s">
        <v>14</v>
      </c>
      <c r="O49" s="22">
        <v>20</v>
      </c>
      <c r="P49" s="32">
        <v>11.9</v>
      </c>
      <c r="Q49" s="20">
        <v>5.95</v>
      </c>
      <c r="R49" s="2"/>
      <c r="S49" s="64">
        <f t="shared" ref="S49:S54" si="4">Q49*6*R49</f>
        <v>0</v>
      </c>
    </row>
    <row r="50" spans="1:19" s="15" customFormat="1" ht="13.15">
      <c r="A50" s="167">
        <v>91</v>
      </c>
      <c r="B50" s="23" t="s">
        <v>45</v>
      </c>
      <c r="C50" s="24" t="s">
        <v>14</v>
      </c>
      <c r="D50" s="25">
        <v>20</v>
      </c>
      <c r="E50" s="26">
        <v>14.9</v>
      </c>
      <c r="F50" s="158">
        <v>4.99</v>
      </c>
      <c r="G50" s="158">
        <f>F50*12</f>
        <v>59.88</v>
      </c>
      <c r="H50" s="164"/>
      <c r="I50" s="169">
        <f t="shared" ref="I50" si="5">G50*H50</f>
        <v>0</v>
      </c>
      <c r="K50" s="61">
        <v>74</v>
      </c>
      <c r="L50" s="16" t="s">
        <v>127</v>
      </c>
      <c r="M50" s="16"/>
      <c r="N50" s="17" t="s">
        <v>14</v>
      </c>
      <c r="O50" s="22">
        <v>18</v>
      </c>
      <c r="P50" s="32">
        <v>15.9</v>
      </c>
      <c r="Q50" s="20">
        <v>8.9</v>
      </c>
      <c r="R50" s="2"/>
      <c r="S50" s="64">
        <f t="shared" si="4"/>
        <v>0</v>
      </c>
    </row>
    <row r="51" spans="1:19" s="15" customFormat="1" ht="13.15">
      <c r="A51" s="168"/>
      <c r="B51" s="27" t="s">
        <v>46</v>
      </c>
      <c r="C51" s="28" t="s">
        <v>14</v>
      </c>
      <c r="D51" s="29" t="s">
        <v>28</v>
      </c>
      <c r="E51" s="30">
        <v>9.99</v>
      </c>
      <c r="F51" s="160"/>
      <c r="G51" s="160"/>
      <c r="H51" s="166"/>
      <c r="I51" s="170"/>
      <c r="K51" s="61">
        <v>75</v>
      </c>
      <c r="L51" s="16" t="s">
        <v>128</v>
      </c>
      <c r="M51" s="16"/>
      <c r="N51" s="17" t="s">
        <v>14</v>
      </c>
      <c r="O51" s="22">
        <v>20</v>
      </c>
      <c r="P51" s="32">
        <v>19.899999999999999</v>
      </c>
      <c r="Q51" s="20">
        <v>14.9</v>
      </c>
      <c r="R51" s="2"/>
      <c r="S51" s="64">
        <f t="shared" si="4"/>
        <v>0</v>
      </c>
    </row>
    <row r="52" spans="1:19" s="15" customFormat="1" ht="13.15">
      <c r="A52" s="167">
        <v>172</v>
      </c>
      <c r="B52" s="23" t="s">
        <v>47</v>
      </c>
      <c r="C52" s="24" t="s">
        <v>14</v>
      </c>
      <c r="D52" s="25">
        <v>18</v>
      </c>
      <c r="E52" s="26">
        <v>8.9</v>
      </c>
      <c r="F52" s="158">
        <v>4.99</v>
      </c>
      <c r="G52" s="158">
        <f>F52*12</f>
        <v>59.88</v>
      </c>
      <c r="H52" s="164"/>
      <c r="I52" s="169">
        <f t="shared" ref="I52" si="6">G52*H52</f>
        <v>0</v>
      </c>
      <c r="K52" s="61">
        <v>76</v>
      </c>
      <c r="L52" s="16" t="s">
        <v>129</v>
      </c>
      <c r="M52" s="16"/>
      <c r="N52" s="17" t="s">
        <v>22</v>
      </c>
      <c r="O52" s="22">
        <v>20</v>
      </c>
      <c r="P52" s="32">
        <v>11.9</v>
      </c>
      <c r="Q52" s="20">
        <v>5.95</v>
      </c>
      <c r="R52" s="2"/>
      <c r="S52" s="64">
        <f t="shared" si="4"/>
        <v>0</v>
      </c>
    </row>
    <row r="53" spans="1:19" s="15" customFormat="1" ht="13.15">
      <c r="A53" s="168"/>
      <c r="B53" s="27" t="s">
        <v>48</v>
      </c>
      <c r="C53" s="28" t="s">
        <v>14</v>
      </c>
      <c r="D53" s="29">
        <v>18</v>
      </c>
      <c r="E53" s="30">
        <v>12.9</v>
      </c>
      <c r="F53" s="160"/>
      <c r="G53" s="160"/>
      <c r="H53" s="166"/>
      <c r="I53" s="170"/>
      <c r="K53" s="61">
        <v>77</v>
      </c>
      <c r="L53" s="16" t="s">
        <v>130</v>
      </c>
      <c r="M53" s="16"/>
      <c r="N53" s="17" t="s">
        <v>22</v>
      </c>
      <c r="O53" s="22">
        <v>20</v>
      </c>
      <c r="P53" s="32">
        <v>22.9</v>
      </c>
      <c r="Q53" s="20">
        <v>14.9</v>
      </c>
      <c r="R53" s="2"/>
      <c r="S53" s="64">
        <f t="shared" si="4"/>
        <v>0</v>
      </c>
    </row>
    <row r="54" spans="1:19" s="15" customFormat="1" ht="13.15">
      <c r="A54" s="167">
        <v>183</v>
      </c>
      <c r="B54" s="23" t="s">
        <v>49</v>
      </c>
      <c r="C54" s="24" t="s">
        <v>14</v>
      </c>
      <c r="D54" s="25" t="s">
        <v>50</v>
      </c>
      <c r="E54" s="26">
        <v>11.9</v>
      </c>
      <c r="F54" s="158">
        <v>3.99</v>
      </c>
      <c r="G54" s="158">
        <f>F54*12</f>
        <v>47.88</v>
      </c>
      <c r="H54" s="164"/>
      <c r="I54" s="169">
        <f t="shared" ref="I54" si="7">G54*H54</f>
        <v>0</v>
      </c>
      <c r="K54" s="61">
        <v>78</v>
      </c>
      <c r="L54" s="16" t="s">
        <v>131</v>
      </c>
      <c r="M54" s="16"/>
      <c r="N54" s="17" t="s">
        <v>22</v>
      </c>
      <c r="O54" s="22">
        <v>20</v>
      </c>
      <c r="P54" s="32">
        <v>39.9</v>
      </c>
      <c r="Q54" s="20">
        <v>29.9</v>
      </c>
      <c r="R54" s="2"/>
      <c r="S54" s="64">
        <f t="shared" si="4"/>
        <v>0</v>
      </c>
    </row>
    <row r="55" spans="1:19" s="15" customFormat="1">
      <c r="A55" s="168"/>
      <c r="B55" s="27" t="s">
        <v>51</v>
      </c>
      <c r="C55" s="28" t="s">
        <v>14</v>
      </c>
      <c r="D55" s="29">
        <v>20</v>
      </c>
      <c r="E55" s="30">
        <v>9.9</v>
      </c>
      <c r="F55" s="160"/>
      <c r="G55" s="160"/>
      <c r="H55" s="166"/>
      <c r="I55" s="170"/>
      <c r="K55" s="84"/>
      <c r="L55" s="97" t="s">
        <v>133</v>
      </c>
      <c r="M55" s="102"/>
      <c r="N55" s="103"/>
      <c r="O55" s="103"/>
      <c r="P55" s="94" t="s">
        <v>20</v>
      </c>
      <c r="Q55" s="94" t="s">
        <v>55</v>
      </c>
      <c r="R55" s="99"/>
      <c r="S55" s="100"/>
    </row>
    <row r="56" spans="1:19" s="15" customFormat="1" ht="13.15">
      <c r="A56" s="144" t="s">
        <v>4</v>
      </c>
      <c r="B56" s="145" t="s">
        <v>5</v>
      </c>
      <c r="C56" s="145"/>
      <c r="D56" s="146" t="s">
        <v>6</v>
      </c>
      <c r="E56" s="146" t="s">
        <v>7</v>
      </c>
      <c r="F56" s="178" t="s">
        <v>8</v>
      </c>
      <c r="G56" s="178" t="s">
        <v>52</v>
      </c>
      <c r="H56" s="179" t="s">
        <v>53</v>
      </c>
      <c r="I56" s="180" t="s">
        <v>10</v>
      </c>
      <c r="K56" s="61">
        <v>79</v>
      </c>
      <c r="L56" s="31" t="s">
        <v>134</v>
      </c>
      <c r="M56" s="39"/>
      <c r="N56" s="17" t="s">
        <v>14</v>
      </c>
      <c r="O56" s="18" t="s">
        <v>28</v>
      </c>
      <c r="P56" s="32">
        <v>9.5</v>
      </c>
      <c r="Q56" s="20">
        <v>5.99</v>
      </c>
      <c r="R56" s="2"/>
      <c r="S56" s="64">
        <f>Q56*6*R56</f>
        <v>0</v>
      </c>
    </row>
    <row r="57" spans="1:19" ht="14.55" customHeight="1">
      <c r="A57" s="144"/>
      <c r="B57" s="145"/>
      <c r="C57" s="145"/>
      <c r="D57" s="146"/>
      <c r="E57" s="146"/>
      <c r="F57" s="178"/>
      <c r="G57" s="178"/>
      <c r="H57" s="179"/>
      <c r="I57" s="180"/>
      <c r="K57" s="61">
        <v>80</v>
      </c>
      <c r="L57" s="31" t="s">
        <v>135</v>
      </c>
      <c r="M57" s="39"/>
      <c r="N57" s="17" t="s">
        <v>14</v>
      </c>
      <c r="O57" s="18">
        <v>20</v>
      </c>
      <c r="P57" s="32">
        <v>18.899999999999999</v>
      </c>
      <c r="Q57" s="20">
        <v>9.9</v>
      </c>
      <c r="R57" s="2"/>
      <c r="S57" s="64">
        <f>Q57*6*R57</f>
        <v>0</v>
      </c>
    </row>
    <row r="58" spans="1:19" ht="14.55" customHeight="1">
      <c r="A58" s="84"/>
      <c r="B58" s="97" t="s">
        <v>54</v>
      </c>
      <c r="C58" s="102"/>
      <c r="D58" s="103"/>
      <c r="E58" s="103"/>
      <c r="F58" s="94" t="s">
        <v>20</v>
      </c>
      <c r="G58" s="94" t="s">
        <v>55</v>
      </c>
      <c r="H58" s="99"/>
      <c r="I58" s="101"/>
      <c r="K58" s="61">
        <v>81</v>
      </c>
      <c r="L58" s="31" t="s">
        <v>136</v>
      </c>
      <c r="M58" s="39"/>
      <c r="N58" s="17" t="s">
        <v>14</v>
      </c>
      <c r="O58" s="18">
        <v>20</v>
      </c>
      <c r="P58" s="32">
        <v>20.9</v>
      </c>
      <c r="Q58" s="20">
        <v>13.9</v>
      </c>
      <c r="R58" s="2"/>
      <c r="S58" s="64">
        <f>Q58*6*R58</f>
        <v>0</v>
      </c>
    </row>
    <row r="59" spans="1:19">
      <c r="A59" s="61">
        <v>2</v>
      </c>
      <c r="B59" s="31" t="s">
        <v>302</v>
      </c>
      <c r="C59" s="16"/>
      <c r="D59" s="17" t="s">
        <v>22</v>
      </c>
      <c r="E59" s="18">
        <v>20</v>
      </c>
      <c r="F59" s="32">
        <v>49.9</v>
      </c>
      <c r="G59" s="33">
        <v>39.9</v>
      </c>
      <c r="H59" s="2"/>
      <c r="I59" s="63">
        <f>G59*H59</f>
        <v>0</v>
      </c>
      <c r="K59" s="106"/>
      <c r="L59" s="97" t="s">
        <v>137</v>
      </c>
      <c r="M59" s="102"/>
      <c r="N59" s="103"/>
      <c r="O59" s="98"/>
      <c r="P59" s="94" t="s">
        <v>20</v>
      </c>
      <c r="Q59" s="94" t="s">
        <v>55</v>
      </c>
      <c r="R59" s="107"/>
      <c r="S59" s="109"/>
    </row>
    <row r="60" spans="1:19" s="34" customFormat="1" ht="13.15">
      <c r="A60" s="61">
        <v>3</v>
      </c>
      <c r="B60" s="31" t="s">
        <v>56</v>
      </c>
      <c r="C60" s="16"/>
      <c r="D60" s="17" t="s">
        <v>14</v>
      </c>
      <c r="E60" s="18">
        <v>21</v>
      </c>
      <c r="F60" s="32">
        <v>7.99</v>
      </c>
      <c r="G60" s="33">
        <v>5.99</v>
      </c>
      <c r="H60" s="2"/>
      <c r="I60" s="63">
        <f>(G60*6)*H60</f>
        <v>0</v>
      </c>
      <c r="K60" s="61">
        <v>83</v>
      </c>
      <c r="L60" s="31" t="s">
        <v>138</v>
      </c>
      <c r="M60" s="39"/>
      <c r="N60" s="17" t="s">
        <v>14</v>
      </c>
      <c r="O60" s="40" t="s">
        <v>28</v>
      </c>
      <c r="P60" s="32">
        <v>29.9</v>
      </c>
      <c r="Q60" s="20">
        <v>19.899999999999999</v>
      </c>
      <c r="R60" s="2"/>
      <c r="S60" s="64">
        <f t="shared" ref="S60:S67" si="8">Q60*6*R60</f>
        <v>0</v>
      </c>
    </row>
    <row r="61" spans="1:19" s="34" customFormat="1" ht="13.15">
      <c r="A61" s="61">
        <v>4</v>
      </c>
      <c r="B61" s="31" t="s">
        <v>57</v>
      </c>
      <c r="C61" s="16"/>
      <c r="D61" s="17" t="s">
        <v>22</v>
      </c>
      <c r="E61" s="18">
        <v>17</v>
      </c>
      <c r="F61" s="32">
        <v>12.9</v>
      </c>
      <c r="G61" s="33">
        <v>7.9</v>
      </c>
      <c r="H61" s="2"/>
      <c r="I61" s="63">
        <f t="shared" ref="I61:I76" si="9">(G61*6)*H61</f>
        <v>0</v>
      </c>
      <c r="K61" s="61">
        <v>84</v>
      </c>
      <c r="L61" s="31" t="s">
        <v>139</v>
      </c>
      <c r="M61" s="39"/>
      <c r="N61" s="17" t="s">
        <v>22</v>
      </c>
      <c r="O61" s="40">
        <v>20</v>
      </c>
      <c r="P61" s="32">
        <v>7.99</v>
      </c>
      <c r="Q61" s="20">
        <v>3.99</v>
      </c>
      <c r="R61" s="2"/>
      <c r="S61" s="64">
        <f t="shared" si="8"/>
        <v>0</v>
      </c>
    </row>
    <row r="62" spans="1:19" s="34" customFormat="1" ht="13.15">
      <c r="A62" s="61">
        <v>5</v>
      </c>
      <c r="B62" s="31" t="s">
        <v>58</v>
      </c>
      <c r="C62" s="16"/>
      <c r="D62" s="17" t="s">
        <v>14</v>
      </c>
      <c r="E62" s="18">
        <v>17</v>
      </c>
      <c r="F62" s="32">
        <v>15.9</v>
      </c>
      <c r="G62" s="33">
        <v>8.9</v>
      </c>
      <c r="H62" s="2"/>
      <c r="I62" s="63">
        <f t="shared" si="9"/>
        <v>0</v>
      </c>
      <c r="K62" s="61">
        <v>85</v>
      </c>
      <c r="L62" s="31" t="s">
        <v>140</v>
      </c>
      <c r="M62" s="39"/>
      <c r="N62" s="17" t="s">
        <v>22</v>
      </c>
      <c r="O62" s="18">
        <v>20</v>
      </c>
      <c r="P62" s="32">
        <v>9.9</v>
      </c>
      <c r="Q62" s="20">
        <v>3.99</v>
      </c>
      <c r="R62" s="2"/>
      <c r="S62" s="64">
        <f t="shared" si="8"/>
        <v>0</v>
      </c>
    </row>
    <row r="63" spans="1:19" s="34" customFormat="1">
      <c r="A63" s="90"/>
      <c r="B63" s="97" t="s">
        <v>59</v>
      </c>
      <c r="C63" s="104"/>
      <c r="D63" s="98"/>
      <c r="E63" s="98"/>
      <c r="F63" s="94"/>
      <c r="G63" s="94"/>
      <c r="H63" s="99"/>
      <c r="I63" s="105"/>
      <c r="K63" s="61">
        <v>86</v>
      </c>
      <c r="L63" s="31" t="s">
        <v>141</v>
      </c>
      <c r="M63" s="39"/>
      <c r="N63" s="17" t="s">
        <v>14</v>
      </c>
      <c r="O63" s="18" t="s">
        <v>28</v>
      </c>
      <c r="P63" s="32">
        <v>9.99</v>
      </c>
      <c r="Q63" s="20">
        <v>5.99</v>
      </c>
      <c r="R63" s="2"/>
      <c r="S63" s="64">
        <f t="shared" si="8"/>
        <v>0</v>
      </c>
    </row>
    <row r="64" spans="1:19">
      <c r="A64" s="61">
        <v>7</v>
      </c>
      <c r="B64" s="31" t="s">
        <v>60</v>
      </c>
      <c r="C64" s="16"/>
      <c r="D64" s="17" t="s">
        <v>22</v>
      </c>
      <c r="E64" s="22">
        <v>15</v>
      </c>
      <c r="F64" s="32">
        <v>11</v>
      </c>
      <c r="G64" s="20">
        <v>5.99</v>
      </c>
      <c r="H64" s="2"/>
      <c r="I64" s="63">
        <f t="shared" si="9"/>
        <v>0</v>
      </c>
      <c r="K64" s="61">
        <v>87</v>
      </c>
      <c r="L64" s="31" t="s">
        <v>142</v>
      </c>
      <c r="M64" s="39"/>
      <c r="N64" s="17" t="s">
        <v>14</v>
      </c>
      <c r="O64" s="18">
        <v>20</v>
      </c>
      <c r="P64" s="32">
        <v>11.9</v>
      </c>
      <c r="Q64" s="20">
        <v>4.99</v>
      </c>
      <c r="R64" s="2"/>
      <c r="S64" s="64">
        <f t="shared" si="8"/>
        <v>0</v>
      </c>
    </row>
    <row r="65" spans="1:19" s="15" customFormat="1" ht="13.15">
      <c r="A65" s="61">
        <v>8</v>
      </c>
      <c r="B65" s="31" t="s">
        <v>61</v>
      </c>
      <c r="C65" s="16"/>
      <c r="D65" s="17" t="s">
        <v>22</v>
      </c>
      <c r="E65" s="22" t="s">
        <v>28</v>
      </c>
      <c r="F65" s="32">
        <v>10.5</v>
      </c>
      <c r="G65" s="20">
        <v>6.99</v>
      </c>
      <c r="H65" s="2"/>
      <c r="I65" s="63">
        <f t="shared" si="9"/>
        <v>0</v>
      </c>
      <c r="K65" s="61">
        <v>88</v>
      </c>
      <c r="L65" s="31" t="s">
        <v>143</v>
      </c>
      <c r="M65" s="39"/>
      <c r="N65" s="17" t="s">
        <v>14</v>
      </c>
      <c r="O65" s="18">
        <v>19</v>
      </c>
      <c r="P65" s="32">
        <v>9</v>
      </c>
      <c r="Q65" s="20">
        <v>4.99</v>
      </c>
      <c r="R65" s="2"/>
      <c r="S65" s="64">
        <f t="shared" si="8"/>
        <v>0</v>
      </c>
    </row>
    <row r="66" spans="1:19" s="15" customFormat="1" ht="13.15">
      <c r="A66" s="61">
        <v>9</v>
      </c>
      <c r="B66" s="31" t="s">
        <v>62</v>
      </c>
      <c r="C66" s="16"/>
      <c r="D66" s="17" t="s">
        <v>22</v>
      </c>
      <c r="E66" s="22" t="s">
        <v>63</v>
      </c>
      <c r="F66" s="32">
        <v>14.9</v>
      </c>
      <c r="G66" s="20">
        <v>8.99</v>
      </c>
      <c r="H66" s="2"/>
      <c r="I66" s="63">
        <f t="shared" si="9"/>
        <v>0</v>
      </c>
      <c r="K66" s="61">
        <v>89</v>
      </c>
      <c r="L66" s="31" t="s">
        <v>144</v>
      </c>
      <c r="M66" s="39"/>
      <c r="N66" s="17" t="s">
        <v>14</v>
      </c>
      <c r="O66" s="18">
        <v>19</v>
      </c>
      <c r="P66" s="32">
        <v>11.9</v>
      </c>
      <c r="Q66" s="20">
        <v>4.99</v>
      </c>
      <c r="R66" s="2"/>
      <c r="S66" s="64">
        <f t="shared" si="8"/>
        <v>0</v>
      </c>
    </row>
    <row r="67" spans="1:19" s="15" customFormat="1" ht="13.15">
      <c r="A67" s="61">
        <v>10</v>
      </c>
      <c r="B67" s="31" t="s">
        <v>64</v>
      </c>
      <c r="C67" s="16"/>
      <c r="D67" s="17" t="s">
        <v>22</v>
      </c>
      <c r="E67" s="22">
        <v>20</v>
      </c>
      <c r="F67" s="32">
        <v>14.9</v>
      </c>
      <c r="G67" s="20">
        <v>9.9</v>
      </c>
      <c r="H67" s="2"/>
      <c r="I67" s="63">
        <f t="shared" si="9"/>
        <v>0</v>
      </c>
      <c r="K67" s="61">
        <v>90</v>
      </c>
      <c r="L67" s="31" t="s">
        <v>127</v>
      </c>
      <c r="M67" s="39"/>
      <c r="N67" s="17" t="s">
        <v>14</v>
      </c>
      <c r="O67" s="18" t="s">
        <v>28</v>
      </c>
      <c r="P67" s="32">
        <v>12.9</v>
      </c>
      <c r="Q67" s="20">
        <v>6.99</v>
      </c>
      <c r="R67" s="2"/>
      <c r="S67" s="64">
        <f t="shared" si="8"/>
        <v>0</v>
      </c>
    </row>
    <row r="68" spans="1:19" s="15" customFormat="1">
      <c r="A68" s="61">
        <v>12</v>
      </c>
      <c r="B68" s="16" t="s">
        <v>65</v>
      </c>
      <c r="C68" s="16"/>
      <c r="D68" s="17" t="s">
        <v>22</v>
      </c>
      <c r="E68" s="22">
        <v>20</v>
      </c>
      <c r="F68" s="32">
        <v>8.9</v>
      </c>
      <c r="G68" s="20">
        <v>3.99</v>
      </c>
      <c r="H68" s="2"/>
      <c r="I68" s="63">
        <f t="shared" si="9"/>
        <v>0</v>
      </c>
      <c r="K68" s="106"/>
      <c r="L68" s="97" t="s">
        <v>145</v>
      </c>
      <c r="M68" s="102"/>
      <c r="N68" s="103"/>
      <c r="O68" s="98"/>
      <c r="P68" s="94" t="s">
        <v>20</v>
      </c>
      <c r="Q68" s="94" t="s">
        <v>55</v>
      </c>
      <c r="R68" s="107"/>
      <c r="S68" s="109"/>
    </row>
    <row r="69" spans="1:19" s="15" customFormat="1" ht="13.15">
      <c r="A69" s="61">
        <v>13</v>
      </c>
      <c r="B69" s="16" t="s">
        <v>65</v>
      </c>
      <c r="C69" s="16"/>
      <c r="D69" s="17" t="s">
        <v>22</v>
      </c>
      <c r="E69" s="22" t="s">
        <v>28</v>
      </c>
      <c r="F69" s="32">
        <v>11.9</v>
      </c>
      <c r="G69" s="20">
        <v>7.99</v>
      </c>
      <c r="H69" s="2"/>
      <c r="I69" s="63">
        <f t="shared" si="9"/>
        <v>0</v>
      </c>
      <c r="K69" s="61">
        <v>92</v>
      </c>
      <c r="L69" s="31" t="s">
        <v>146</v>
      </c>
      <c r="M69" s="39"/>
      <c r="N69" s="17" t="s">
        <v>14</v>
      </c>
      <c r="O69" s="22">
        <v>19</v>
      </c>
      <c r="P69" s="32">
        <v>6.99</v>
      </c>
      <c r="Q69" s="20">
        <v>3.99</v>
      </c>
      <c r="R69" s="2"/>
      <c r="S69" s="64">
        <f>Q69*6*R69</f>
        <v>0</v>
      </c>
    </row>
    <row r="70" spans="1:19" s="15" customFormat="1" ht="13.15">
      <c r="A70" s="61">
        <v>14</v>
      </c>
      <c r="B70" s="16" t="s">
        <v>66</v>
      </c>
      <c r="C70" s="16"/>
      <c r="D70" s="17" t="s">
        <v>22</v>
      </c>
      <c r="E70" s="22">
        <v>20</v>
      </c>
      <c r="F70" s="32">
        <v>21.9</v>
      </c>
      <c r="G70" s="20">
        <v>14.9</v>
      </c>
      <c r="H70" s="2"/>
      <c r="I70" s="63">
        <f t="shared" si="9"/>
        <v>0</v>
      </c>
      <c r="K70" s="61">
        <v>93</v>
      </c>
      <c r="L70" s="31" t="s">
        <v>147</v>
      </c>
      <c r="M70" s="39"/>
      <c r="N70" s="17" t="s">
        <v>14</v>
      </c>
      <c r="O70" s="22">
        <v>19</v>
      </c>
      <c r="P70" s="32">
        <v>19.899999999999999</v>
      </c>
      <c r="Q70" s="20">
        <v>14.9</v>
      </c>
      <c r="R70" s="2"/>
      <c r="S70" s="64">
        <f>Q70*6*R70</f>
        <v>0</v>
      </c>
    </row>
    <row r="71" spans="1:19" s="15" customFormat="1" ht="13.15">
      <c r="A71" s="61">
        <v>15</v>
      </c>
      <c r="B71" s="16" t="s">
        <v>67</v>
      </c>
      <c r="C71" s="16"/>
      <c r="D71" s="17" t="s">
        <v>22</v>
      </c>
      <c r="E71" s="22" t="s">
        <v>37</v>
      </c>
      <c r="F71" s="32">
        <v>23.9</v>
      </c>
      <c r="G71" s="20">
        <v>15.9</v>
      </c>
      <c r="H71" s="2"/>
      <c r="I71" s="63">
        <f t="shared" si="9"/>
        <v>0</v>
      </c>
      <c r="K71" s="61">
        <v>94</v>
      </c>
      <c r="L71" s="31" t="s">
        <v>148</v>
      </c>
      <c r="M71" s="39"/>
      <c r="N71" s="17" t="s">
        <v>18</v>
      </c>
      <c r="O71" s="22">
        <v>20</v>
      </c>
      <c r="P71" s="32">
        <v>6.99</v>
      </c>
      <c r="Q71" s="20">
        <v>3.99</v>
      </c>
      <c r="R71" s="2"/>
      <c r="S71" s="64">
        <f>Q71*6*R71</f>
        <v>0</v>
      </c>
    </row>
    <row r="72" spans="1:19" s="15" customFormat="1" ht="13.15">
      <c r="A72" s="61">
        <v>16</v>
      </c>
      <c r="B72" s="16" t="s">
        <v>68</v>
      </c>
      <c r="C72" s="16"/>
      <c r="D72" s="17" t="s">
        <v>22</v>
      </c>
      <c r="E72" s="22">
        <v>19</v>
      </c>
      <c r="F72" s="32">
        <v>28</v>
      </c>
      <c r="G72" s="20">
        <v>17.899999999999999</v>
      </c>
      <c r="H72" s="2"/>
      <c r="I72" s="63">
        <f t="shared" si="9"/>
        <v>0</v>
      </c>
      <c r="K72" s="61">
        <v>95</v>
      </c>
      <c r="L72" s="31" t="s">
        <v>147</v>
      </c>
      <c r="M72" s="39"/>
      <c r="N72" s="17" t="s">
        <v>18</v>
      </c>
      <c r="O72" s="22">
        <v>20</v>
      </c>
      <c r="P72" s="32">
        <v>16.899999999999999</v>
      </c>
      <c r="Q72" s="20">
        <v>8.9</v>
      </c>
      <c r="R72" s="2"/>
      <c r="S72" s="64">
        <f>Q72*6*R72</f>
        <v>0</v>
      </c>
    </row>
    <row r="73" spans="1:19" s="15" customFormat="1">
      <c r="A73" s="61">
        <v>17</v>
      </c>
      <c r="B73" s="16" t="s">
        <v>69</v>
      </c>
      <c r="C73" s="16"/>
      <c r="D73" s="17" t="s">
        <v>22</v>
      </c>
      <c r="E73" s="22">
        <v>14</v>
      </c>
      <c r="F73" s="32">
        <v>26.9</v>
      </c>
      <c r="G73" s="20">
        <v>19.899999999999999</v>
      </c>
      <c r="H73" s="2"/>
      <c r="I73" s="63">
        <f t="shared" si="9"/>
        <v>0</v>
      </c>
      <c r="K73" s="84"/>
      <c r="L73" s="97" t="s">
        <v>149</v>
      </c>
      <c r="M73" s="102"/>
      <c r="N73" s="103"/>
      <c r="O73" s="103"/>
      <c r="P73" s="94" t="s">
        <v>20</v>
      </c>
      <c r="Q73" s="94" t="s">
        <v>55</v>
      </c>
      <c r="R73" s="99"/>
      <c r="S73" s="100"/>
    </row>
    <row r="74" spans="1:19" s="15" customFormat="1" ht="13.15">
      <c r="A74" s="61">
        <v>18</v>
      </c>
      <c r="B74" s="31" t="s">
        <v>70</v>
      </c>
      <c r="C74" s="16"/>
      <c r="D74" s="17" t="s">
        <v>14</v>
      </c>
      <c r="E74" s="22" t="s">
        <v>37</v>
      </c>
      <c r="F74" s="32">
        <v>8.9</v>
      </c>
      <c r="G74" s="20">
        <v>3.99</v>
      </c>
      <c r="H74" s="2"/>
      <c r="I74" s="63">
        <f t="shared" si="9"/>
        <v>0</v>
      </c>
      <c r="K74" s="61">
        <v>97</v>
      </c>
      <c r="L74" s="31" t="s">
        <v>150</v>
      </c>
      <c r="M74" s="39"/>
      <c r="N74" s="17" t="s">
        <v>18</v>
      </c>
      <c r="O74" s="18" t="s">
        <v>34</v>
      </c>
      <c r="P74" s="32">
        <v>8.9</v>
      </c>
      <c r="Q74" s="20">
        <v>4.99</v>
      </c>
      <c r="R74" s="2"/>
      <c r="S74" s="64">
        <f>Q74*6*R74</f>
        <v>0</v>
      </c>
    </row>
    <row r="75" spans="1:19" s="15" customFormat="1" ht="13.15">
      <c r="A75" s="61">
        <v>19</v>
      </c>
      <c r="B75" s="31" t="s">
        <v>70</v>
      </c>
      <c r="C75" s="16"/>
      <c r="D75" s="17" t="s">
        <v>14</v>
      </c>
      <c r="E75" s="22">
        <v>18</v>
      </c>
      <c r="F75" s="32">
        <v>11.9</v>
      </c>
      <c r="G75" s="20">
        <v>7.99</v>
      </c>
      <c r="H75" s="2"/>
      <c r="I75" s="63">
        <f t="shared" si="9"/>
        <v>0</v>
      </c>
      <c r="K75" s="61">
        <v>98</v>
      </c>
      <c r="L75" s="31" t="s">
        <v>151</v>
      </c>
      <c r="M75" s="39"/>
      <c r="N75" s="17" t="s">
        <v>18</v>
      </c>
      <c r="O75" s="18">
        <v>20</v>
      </c>
      <c r="P75" s="32">
        <v>11.9</v>
      </c>
      <c r="Q75" s="20">
        <v>6.99</v>
      </c>
      <c r="R75" s="2"/>
      <c r="S75" s="64">
        <f>Q75*6*R75</f>
        <v>0</v>
      </c>
    </row>
    <row r="76" spans="1:19" s="15" customFormat="1">
      <c r="A76" s="61">
        <v>20</v>
      </c>
      <c r="B76" s="31" t="s">
        <v>71</v>
      </c>
      <c r="C76" s="16"/>
      <c r="D76" s="17" t="s">
        <v>14</v>
      </c>
      <c r="E76" s="22">
        <v>20</v>
      </c>
      <c r="F76" s="32">
        <v>21.9</v>
      </c>
      <c r="G76" s="20">
        <v>14.9</v>
      </c>
      <c r="H76" s="2"/>
      <c r="I76" s="63">
        <f t="shared" si="9"/>
        <v>0</v>
      </c>
      <c r="K76" s="84"/>
      <c r="L76" s="97" t="s">
        <v>152</v>
      </c>
      <c r="M76" s="102"/>
      <c r="N76" s="103"/>
      <c r="O76" s="103"/>
      <c r="P76" s="94" t="s">
        <v>20</v>
      </c>
      <c r="Q76" s="94" t="s">
        <v>55</v>
      </c>
      <c r="R76" s="107"/>
      <c r="S76" s="109"/>
    </row>
    <row r="77" spans="1:19" s="15" customFormat="1">
      <c r="A77" s="90"/>
      <c r="B77" s="97" t="s">
        <v>59</v>
      </c>
      <c r="C77" s="104"/>
      <c r="D77" s="98"/>
      <c r="E77" s="98"/>
      <c r="F77" s="94" t="s">
        <v>20</v>
      </c>
      <c r="G77" s="94" t="s">
        <v>55</v>
      </c>
      <c r="H77" s="99"/>
      <c r="I77" s="105"/>
      <c r="K77" s="61">
        <v>99</v>
      </c>
      <c r="L77" s="16" t="s">
        <v>153</v>
      </c>
      <c r="M77" s="39"/>
      <c r="N77" s="17" t="s">
        <v>18</v>
      </c>
      <c r="O77" s="18">
        <v>20</v>
      </c>
      <c r="P77" s="32">
        <v>7.99</v>
      </c>
      <c r="Q77" s="20">
        <v>3.99</v>
      </c>
      <c r="R77" s="2"/>
      <c r="S77" s="64">
        <f>Q77*6*R77</f>
        <v>0</v>
      </c>
    </row>
    <row r="78" spans="1:19">
      <c r="A78" s="61">
        <v>21</v>
      </c>
      <c r="B78" s="31" t="s">
        <v>72</v>
      </c>
      <c r="C78" s="16"/>
      <c r="D78" s="17" t="s">
        <v>14</v>
      </c>
      <c r="E78" s="22" t="s">
        <v>37</v>
      </c>
      <c r="F78" s="32">
        <v>22.9</v>
      </c>
      <c r="G78" s="20">
        <v>14.9</v>
      </c>
      <c r="H78" s="2"/>
      <c r="I78" s="63">
        <f t="shared" ref="I78" si="10">(G78*6)*H78</f>
        <v>0</v>
      </c>
      <c r="K78" s="61">
        <v>100</v>
      </c>
      <c r="L78" s="16" t="s">
        <v>154</v>
      </c>
      <c r="M78" s="39"/>
      <c r="N78" s="17" t="s">
        <v>18</v>
      </c>
      <c r="O78" s="18" t="s">
        <v>34</v>
      </c>
      <c r="P78" s="32">
        <v>8.99</v>
      </c>
      <c r="Q78" s="20">
        <v>5.99</v>
      </c>
      <c r="R78" s="2"/>
      <c r="S78" s="64">
        <f>Q78*6*R78</f>
        <v>0</v>
      </c>
    </row>
    <row r="79" spans="1:19" s="15" customFormat="1" ht="13.15">
      <c r="A79" s="61">
        <v>22</v>
      </c>
      <c r="B79" s="31" t="s">
        <v>73</v>
      </c>
      <c r="C79" s="16"/>
      <c r="D79" s="17" t="s">
        <v>14</v>
      </c>
      <c r="E79" s="22">
        <v>18</v>
      </c>
      <c r="F79" s="32">
        <v>24.9</v>
      </c>
      <c r="G79" s="20">
        <v>19.899999999999999</v>
      </c>
      <c r="H79" s="2"/>
      <c r="I79" s="64">
        <f t="shared" ref="I79:I86" si="11">G79*6*H79</f>
        <v>0</v>
      </c>
      <c r="K79" s="61">
        <v>101</v>
      </c>
      <c r="L79" s="16" t="s">
        <v>155</v>
      </c>
      <c r="M79" s="39"/>
      <c r="N79" s="17" t="s">
        <v>18</v>
      </c>
      <c r="O79" s="18" t="s">
        <v>34</v>
      </c>
      <c r="P79" s="32">
        <v>15.99</v>
      </c>
      <c r="Q79" s="20">
        <v>7.99</v>
      </c>
      <c r="R79" s="2"/>
      <c r="S79" s="64">
        <f>Q79*6*R79</f>
        <v>0</v>
      </c>
    </row>
    <row r="80" spans="1:19" s="15" customFormat="1">
      <c r="A80" s="61">
        <v>24</v>
      </c>
      <c r="B80" s="31" t="s">
        <v>74</v>
      </c>
      <c r="C80" s="16"/>
      <c r="D80" s="17" t="s">
        <v>14</v>
      </c>
      <c r="E80" s="22">
        <v>16</v>
      </c>
      <c r="F80" s="32">
        <v>10.5</v>
      </c>
      <c r="G80" s="20">
        <v>5.99</v>
      </c>
      <c r="H80" s="2"/>
      <c r="I80" s="64">
        <f t="shared" si="11"/>
        <v>0</v>
      </c>
      <c r="K80" s="106"/>
      <c r="L80" s="97" t="s">
        <v>156</v>
      </c>
      <c r="M80" s="102"/>
      <c r="N80" s="103"/>
      <c r="O80" s="98"/>
      <c r="P80" s="94" t="s">
        <v>20</v>
      </c>
      <c r="Q80" s="94" t="s">
        <v>55</v>
      </c>
      <c r="R80" s="107"/>
      <c r="S80" s="109"/>
    </row>
    <row r="81" spans="1:19" s="15" customFormat="1" ht="13.15">
      <c r="A81" s="61">
        <v>25</v>
      </c>
      <c r="B81" s="16" t="s">
        <v>75</v>
      </c>
      <c r="C81" s="16"/>
      <c r="D81" s="17" t="s">
        <v>14</v>
      </c>
      <c r="E81" s="22">
        <v>16</v>
      </c>
      <c r="F81" s="32">
        <v>9.99</v>
      </c>
      <c r="G81" s="20">
        <v>5.99</v>
      </c>
      <c r="H81" s="2"/>
      <c r="I81" s="64">
        <f t="shared" si="11"/>
        <v>0</v>
      </c>
      <c r="K81" s="67">
        <v>102</v>
      </c>
      <c r="L81" s="41" t="s">
        <v>303</v>
      </c>
      <c r="M81" s="39"/>
      <c r="N81" s="42" t="s">
        <v>22</v>
      </c>
      <c r="O81" s="43"/>
      <c r="P81" s="44"/>
      <c r="Q81" s="20">
        <v>19.899999999999999</v>
      </c>
      <c r="R81" s="4"/>
      <c r="S81" s="64">
        <f>Q81*R81</f>
        <v>0</v>
      </c>
    </row>
    <row r="82" spans="1:19" s="15" customFormat="1" ht="13.15">
      <c r="A82" s="61">
        <v>26</v>
      </c>
      <c r="B82" s="16" t="s">
        <v>76</v>
      </c>
      <c r="C82" s="16"/>
      <c r="D82" s="17" t="s">
        <v>14</v>
      </c>
      <c r="E82" s="22" t="s">
        <v>37</v>
      </c>
      <c r="F82" s="32">
        <v>11.9</v>
      </c>
      <c r="G82" s="20">
        <v>6.99</v>
      </c>
      <c r="H82" s="2"/>
      <c r="I82" s="64">
        <f t="shared" si="11"/>
        <v>0</v>
      </c>
      <c r="K82" s="67">
        <v>103</v>
      </c>
      <c r="L82" s="41" t="s">
        <v>303</v>
      </c>
      <c r="M82" s="39"/>
      <c r="N82" s="42" t="s">
        <v>14</v>
      </c>
      <c r="O82" s="43"/>
      <c r="P82" s="44"/>
      <c r="Q82" s="20">
        <v>19.899999999999999</v>
      </c>
      <c r="R82" s="4"/>
      <c r="S82" s="64">
        <f>Q82*R82</f>
        <v>0</v>
      </c>
    </row>
    <row r="83" spans="1:19" s="15" customFormat="1" ht="13.15">
      <c r="A83" s="61">
        <v>27</v>
      </c>
      <c r="B83" s="16" t="s">
        <v>77</v>
      </c>
      <c r="C83" s="16"/>
      <c r="D83" s="17" t="s">
        <v>14</v>
      </c>
      <c r="E83" s="22">
        <v>20</v>
      </c>
      <c r="F83" s="32">
        <v>12.9</v>
      </c>
      <c r="G83" s="20">
        <v>7.99</v>
      </c>
      <c r="H83" s="2"/>
      <c r="I83" s="64">
        <f t="shared" si="11"/>
        <v>0</v>
      </c>
      <c r="K83" s="61">
        <v>104</v>
      </c>
      <c r="L83" s="31" t="s">
        <v>303</v>
      </c>
      <c r="M83" s="39"/>
      <c r="N83" s="17" t="s">
        <v>18</v>
      </c>
      <c r="O83" s="22"/>
      <c r="P83" s="32"/>
      <c r="Q83" s="20">
        <v>19.899999999999999</v>
      </c>
      <c r="R83" s="2"/>
      <c r="S83" s="64">
        <f>Q83*R83</f>
        <v>0</v>
      </c>
    </row>
    <row r="84" spans="1:19" s="15" customFormat="1" ht="13.15">
      <c r="A84" s="61">
        <v>28</v>
      </c>
      <c r="B84" s="16" t="s">
        <v>78</v>
      </c>
      <c r="C84" s="16"/>
      <c r="D84" s="17" t="s">
        <v>14</v>
      </c>
      <c r="E84" s="22" t="s">
        <v>79</v>
      </c>
      <c r="F84" s="32">
        <v>13.9</v>
      </c>
      <c r="G84" s="20">
        <v>8.99</v>
      </c>
      <c r="H84" s="2"/>
      <c r="I84" s="64">
        <f t="shared" si="11"/>
        <v>0</v>
      </c>
      <c r="K84" s="61">
        <v>105</v>
      </c>
      <c r="L84" s="31" t="s">
        <v>304</v>
      </c>
      <c r="M84" s="39"/>
      <c r="N84" s="17" t="s">
        <v>18</v>
      </c>
      <c r="O84" s="18"/>
      <c r="P84" s="32">
        <v>4.99</v>
      </c>
      <c r="Q84" s="20">
        <v>2.5</v>
      </c>
      <c r="R84" s="2"/>
      <c r="S84" s="64">
        <f>Q84*6*R84</f>
        <v>0</v>
      </c>
    </row>
    <row r="85" spans="1:19" s="15" customFormat="1">
      <c r="A85" s="61">
        <v>29</v>
      </c>
      <c r="B85" s="16" t="s">
        <v>80</v>
      </c>
      <c r="C85" s="16"/>
      <c r="D85" s="17" t="s">
        <v>14</v>
      </c>
      <c r="E85" s="22">
        <v>19</v>
      </c>
      <c r="F85" s="32">
        <v>10.5</v>
      </c>
      <c r="G85" s="20">
        <v>4.99</v>
      </c>
      <c r="H85" s="2"/>
      <c r="I85" s="64">
        <f>G85*6*H85</f>
        <v>0</v>
      </c>
      <c r="K85" s="106"/>
      <c r="L85" s="97" t="s">
        <v>157</v>
      </c>
      <c r="M85" s="102"/>
      <c r="N85" s="103"/>
      <c r="O85" s="98"/>
      <c r="P85" s="94" t="s">
        <v>20</v>
      </c>
      <c r="Q85" s="94" t="s">
        <v>55</v>
      </c>
      <c r="R85" s="107"/>
      <c r="S85" s="109"/>
    </row>
    <row r="86" spans="1:19" s="15" customFormat="1" ht="13.5" thickBot="1">
      <c r="A86" s="120">
        <v>30</v>
      </c>
      <c r="B86" s="137" t="s">
        <v>81</v>
      </c>
      <c r="C86" s="137"/>
      <c r="D86" s="123" t="s">
        <v>14</v>
      </c>
      <c r="E86" s="124" t="s">
        <v>79</v>
      </c>
      <c r="F86" s="125">
        <v>10.9</v>
      </c>
      <c r="G86" s="126">
        <v>6.99</v>
      </c>
      <c r="H86" s="127"/>
      <c r="I86" s="128">
        <f t="shared" si="11"/>
        <v>0</v>
      </c>
      <c r="K86" s="67">
        <v>106</v>
      </c>
      <c r="L86" s="41" t="s">
        <v>158</v>
      </c>
      <c r="M86" s="39"/>
      <c r="N86" s="42" t="s">
        <v>18</v>
      </c>
      <c r="O86" s="43" t="s">
        <v>34</v>
      </c>
      <c r="P86" s="44">
        <v>11</v>
      </c>
      <c r="Q86" s="20">
        <v>5.99</v>
      </c>
      <c r="R86" s="4"/>
      <c r="S86" s="64">
        <f>Q86*6*R86</f>
        <v>0</v>
      </c>
    </row>
    <row r="87" spans="1:19" s="15" customFormat="1" ht="13.15">
      <c r="A87" s="114"/>
      <c r="B87" s="112"/>
      <c r="C87" s="112"/>
      <c r="D87" s="113"/>
      <c r="E87" s="114"/>
      <c r="F87" s="115"/>
      <c r="G87" s="111"/>
      <c r="H87" s="116"/>
      <c r="I87" s="119"/>
      <c r="K87" s="67">
        <v>107</v>
      </c>
      <c r="L87" s="41" t="s">
        <v>159</v>
      </c>
      <c r="M87" s="39"/>
      <c r="N87" s="42" t="s">
        <v>14</v>
      </c>
      <c r="O87" s="43" t="s">
        <v>34</v>
      </c>
      <c r="P87" s="44">
        <v>11</v>
      </c>
      <c r="Q87" s="20">
        <v>5.99</v>
      </c>
      <c r="R87" s="4"/>
      <c r="S87" s="64">
        <f>Q87*6*R87</f>
        <v>0</v>
      </c>
    </row>
    <row r="88" spans="1:19" s="15" customFormat="1" ht="14.65" thickBot="1">
      <c r="A88" s="5"/>
      <c r="B88" s="5"/>
      <c r="C88" s="5"/>
      <c r="D88" s="5"/>
      <c r="E88" s="5"/>
      <c r="F88" s="6"/>
      <c r="G88" s="6"/>
      <c r="H88" s="7"/>
      <c r="I88" s="5"/>
      <c r="K88" s="138">
        <v>108</v>
      </c>
      <c r="L88" s="139" t="s">
        <v>160</v>
      </c>
      <c r="M88" s="122"/>
      <c r="N88" s="140" t="s">
        <v>22</v>
      </c>
      <c r="O88" s="141" t="s">
        <v>34</v>
      </c>
      <c r="P88" s="142">
        <v>11</v>
      </c>
      <c r="Q88" s="126">
        <v>5.99</v>
      </c>
      <c r="R88" s="143"/>
      <c r="S88" s="128">
        <f>Q88*6*R88</f>
        <v>0</v>
      </c>
    </row>
    <row r="89" spans="1:19">
      <c r="A89" s="184" t="s">
        <v>4</v>
      </c>
      <c r="B89" s="185" t="s">
        <v>5</v>
      </c>
      <c r="C89" s="185"/>
      <c r="D89" s="186" t="s">
        <v>6</v>
      </c>
      <c r="E89" s="186" t="s">
        <v>7</v>
      </c>
      <c r="F89" s="187" t="s">
        <v>8</v>
      </c>
      <c r="G89" s="187" t="s">
        <v>52</v>
      </c>
      <c r="H89" s="188" t="s">
        <v>53</v>
      </c>
      <c r="I89" s="183" t="s">
        <v>10</v>
      </c>
      <c r="K89" s="184" t="s">
        <v>4</v>
      </c>
      <c r="L89" s="185" t="s">
        <v>5</v>
      </c>
      <c r="M89" s="185"/>
      <c r="N89" s="186" t="s">
        <v>6</v>
      </c>
      <c r="O89" s="186" t="s">
        <v>7</v>
      </c>
      <c r="P89" s="187" t="s">
        <v>8</v>
      </c>
      <c r="Q89" s="187" t="s">
        <v>52</v>
      </c>
      <c r="R89" s="188" t="s">
        <v>53</v>
      </c>
      <c r="S89" s="183" t="s">
        <v>10</v>
      </c>
    </row>
    <row r="90" spans="1:19">
      <c r="A90" s="144"/>
      <c r="B90" s="145"/>
      <c r="C90" s="145"/>
      <c r="D90" s="146"/>
      <c r="E90" s="146"/>
      <c r="F90" s="178"/>
      <c r="G90" s="178"/>
      <c r="H90" s="179"/>
      <c r="I90" s="180"/>
      <c r="K90" s="144"/>
      <c r="L90" s="145"/>
      <c r="M90" s="145"/>
      <c r="N90" s="146"/>
      <c r="O90" s="146"/>
      <c r="P90" s="178"/>
      <c r="Q90" s="178"/>
      <c r="R90" s="179"/>
      <c r="S90" s="180"/>
    </row>
    <row r="91" spans="1:19">
      <c r="A91" s="106"/>
      <c r="B91" s="97" t="s">
        <v>161</v>
      </c>
      <c r="C91" s="102"/>
      <c r="D91" s="103"/>
      <c r="E91" s="98"/>
      <c r="F91" s="94" t="s">
        <v>20</v>
      </c>
      <c r="G91" s="94" t="s">
        <v>55</v>
      </c>
      <c r="H91" s="107"/>
      <c r="I91" s="109"/>
      <c r="K91" s="106"/>
      <c r="L91" s="97" t="s">
        <v>236</v>
      </c>
      <c r="M91" s="102"/>
      <c r="N91" s="103"/>
      <c r="O91" s="98"/>
      <c r="P91" s="94" t="s">
        <v>20</v>
      </c>
      <c r="Q91" s="94" t="s">
        <v>55</v>
      </c>
      <c r="R91" s="107"/>
      <c r="S91" s="109"/>
    </row>
    <row r="92" spans="1:19" s="15" customFormat="1" ht="13.15">
      <c r="A92" s="61">
        <v>109</v>
      </c>
      <c r="B92" s="31" t="s">
        <v>162</v>
      </c>
      <c r="C92" s="17"/>
      <c r="D92" s="22"/>
      <c r="E92" s="19"/>
      <c r="F92" s="45"/>
      <c r="G92" s="20">
        <v>29.9</v>
      </c>
      <c r="H92" s="2"/>
      <c r="I92" s="64">
        <f>G92*H92</f>
        <v>0</v>
      </c>
      <c r="K92" s="61">
        <v>173</v>
      </c>
      <c r="L92" s="31" t="s">
        <v>237</v>
      </c>
      <c r="M92" s="39"/>
      <c r="N92" s="17" t="s">
        <v>14</v>
      </c>
      <c r="O92" s="18">
        <v>19</v>
      </c>
      <c r="P92" s="32">
        <v>19.899999999999999</v>
      </c>
      <c r="Q92" s="20">
        <v>9.99</v>
      </c>
      <c r="R92" s="2"/>
      <c r="S92" s="64">
        <f t="shared" ref="S92:S101" si="12">Q92*6*R92</f>
        <v>0</v>
      </c>
    </row>
    <row r="93" spans="1:19" s="15" customFormat="1" ht="13.15">
      <c r="A93" s="61">
        <v>110</v>
      </c>
      <c r="B93" s="31" t="s">
        <v>163</v>
      </c>
      <c r="C93" s="17"/>
      <c r="D93" s="22"/>
      <c r="E93" s="19"/>
      <c r="F93" s="45"/>
      <c r="G93" s="20">
        <v>39.9</v>
      </c>
      <c r="H93" s="2"/>
      <c r="I93" s="64">
        <f>G93*H93</f>
        <v>0</v>
      </c>
      <c r="K93" s="61">
        <v>174</v>
      </c>
      <c r="L93" s="31" t="s">
        <v>238</v>
      </c>
      <c r="M93" s="39"/>
      <c r="N93" s="17" t="s">
        <v>14</v>
      </c>
      <c r="O93" s="18" t="s">
        <v>28</v>
      </c>
      <c r="P93" s="32">
        <v>7.99</v>
      </c>
      <c r="Q93" s="20">
        <v>4.99</v>
      </c>
      <c r="R93" s="2"/>
      <c r="S93" s="64">
        <f t="shared" si="12"/>
        <v>0</v>
      </c>
    </row>
    <row r="94" spans="1:19" s="15" customFormat="1" ht="13.15">
      <c r="A94" s="61">
        <v>111</v>
      </c>
      <c r="B94" s="31" t="s">
        <v>164</v>
      </c>
      <c r="C94" s="17"/>
      <c r="D94" s="22"/>
      <c r="E94" s="19"/>
      <c r="F94" s="45"/>
      <c r="G94" s="20">
        <v>49.9</v>
      </c>
      <c r="H94" s="2"/>
      <c r="I94" s="64">
        <f>G94*H94</f>
        <v>0</v>
      </c>
      <c r="K94" s="61">
        <v>175</v>
      </c>
      <c r="L94" s="31" t="s">
        <v>239</v>
      </c>
      <c r="M94" s="39"/>
      <c r="N94" s="17" t="s">
        <v>14</v>
      </c>
      <c r="O94" s="22">
        <v>19</v>
      </c>
      <c r="P94" s="32">
        <v>13.9</v>
      </c>
      <c r="Q94" s="20">
        <v>5.99</v>
      </c>
      <c r="R94" s="2"/>
      <c r="S94" s="64">
        <f t="shared" si="12"/>
        <v>0</v>
      </c>
    </row>
    <row r="95" spans="1:19" s="15" customFormat="1" ht="13.15">
      <c r="A95" s="61">
        <v>112</v>
      </c>
      <c r="B95" s="31" t="s">
        <v>165</v>
      </c>
      <c r="C95" s="17"/>
      <c r="D95" s="22"/>
      <c r="E95" s="19"/>
      <c r="F95" s="45"/>
      <c r="G95" s="20">
        <v>79.900000000000006</v>
      </c>
      <c r="H95" s="2"/>
      <c r="I95" s="64">
        <f>G95*H95</f>
        <v>0</v>
      </c>
      <c r="K95" s="61">
        <v>176</v>
      </c>
      <c r="L95" s="31" t="s">
        <v>240</v>
      </c>
      <c r="M95" s="39"/>
      <c r="N95" s="17" t="s">
        <v>14</v>
      </c>
      <c r="O95" s="22" t="s">
        <v>34</v>
      </c>
      <c r="P95" s="32">
        <v>15.9</v>
      </c>
      <c r="Q95" s="37">
        <v>8.99</v>
      </c>
      <c r="R95" s="2"/>
      <c r="S95" s="64">
        <f t="shared" si="12"/>
        <v>0</v>
      </c>
    </row>
    <row r="96" spans="1:19" s="15" customFormat="1">
      <c r="A96" s="106"/>
      <c r="B96" s="97"/>
      <c r="C96" s="102"/>
      <c r="D96" s="103"/>
      <c r="E96" s="98"/>
      <c r="F96" s="94" t="s">
        <v>20</v>
      </c>
      <c r="G96" s="94" t="s">
        <v>55</v>
      </c>
      <c r="H96" s="107"/>
      <c r="I96" s="109"/>
      <c r="K96" s="68">
        <v>177</v>
      </c>
      <c r="L96" s="48" t="s">
        <v>241</v>
      </c>
      <c r="M96" s="49"/>
      <c r="N96" s="24" t="s">
        <v>14</v>
      </c>
      <c r="O96" s="25">
        <v>18</v>
      </c>
      <c r="P96" s="50">
        <v>15.9</v>
      </c>
      <c r="Q96" s="110">
        <v>9.99</v>
      </c>
      <c r="R96" s="3"/>
      <c r="S96" s="69">
        <f t="shared" si="12"/>
        <v>0</v>
      </c>
    </row>
    <row r="97" spans="1:19" s="15" customFormat="1" ht="13.15">
      <c r="A97" s="61">
        <v>113</v>
      </c>
      <c r="B97" s="31" t="s">
        <v>166</v>
      </c>
      <c r="C97" s="39"/>
      <c r="D97" s="17" t="s">
        <v>14</v>
      </c>
      <c r="E97" s="22" t="s">
        <v>34</v>
      </c>
      <c r="F97" s="32">
        <v>8.9</v>
      </c>
      <c r="G97" s="20">
        <v>3.99</v>
      </c>
      <c r="H97" s="2"/>
      <c r="I97" s="64">
        <f>G97*6*H97</f>
        <v>0</v>
      </c>
      <c r="K97" s="61">
        <v>178</v>
      </c>
      <c r="L97" s="31" t="s">
        <v>242</v>
      </c>
      <c r="M97" s="39"/>
      <c r="N97" s="17" t="s">
        <v>14</v>
      </c>
      <c r="O97" s="18">
        <v>20</v>
      </c>
      <c r="P97" s="32">
        <v>9.9</v>
      </c>
      <c r="Q97" s="20">
        <v>4.99</v>
      </c>
      <c r="R97" s="2"/>
      <c r="S97" s="64">
        <f t="shared" si="12"/>
        <v>0</v>
      </c>
    </row>
    <row r="98" spans="1:19" s="15" customFormat="1" ht="13.15">
      <c r="A98" s="61">
        <v>114</v>
      </c>
      <c r="B98" s="31" t="s">
        <v>167</v>
      </c>
      <c r="C98" s="39"/>
      <c r="D98" s="17" t="s">
        <v>14</v>
      </c>
      <c r="E98" s="22">
        <v>19</v>
      </c>
      <c r="F98" s="32">
        <v>9.9</v>
      </c>
      <c r="G98" s="20">
        <v>4.99</v>
      </c>
      <c r="H98" s="2"/>
      <c r="I98" s="64">
        <f>G98*6*H98</f>
        <v>0</v>
      </c>
      <c r="K98" s="61">
        <v>179</v>
      </c>
      <c r="L98" s="31" t="s">
        <v>243</v>
      </c>
      <c r="M98" s="39"/>
      <c r="N98" s="17" t="s">
        <v>14</v>
      </c>
      <c r="O98" s="22">
        <v>19</v>
      </c>
      <c r="P98" s="32">
        <v>8.9</v>
      </c>
      <c r="Q98" s="20">
        <v>3.99</v>
      </c>
      <c r="R98" s="2"/>
      <c r="S98" s="64">
        <f t="shared" si="12"/>
        <v>0</v>
      </c>
    </row>
    <row r="99" spans="1:19" s="15" customFormat="1" ht="13.15">
      <c r="A99" s="61">
        <v>115</v>
      </c>
      <c r="B99" s="31" t="s">
        <v>168</v>
      </c>
      <c r="C99" s="39"/>
      <c r="D99" s="17" t="s">
        <v>14</v>
      </c>
      <c r="E99" s="22" t="s">
        <v>34</v>
      </c>
      <c r="F99" s="32">
        <v>6.99</v>
      </c>
      <c r="G99" s="20">
        <v>2.99</v>
      </c>
      <c r="H99" s="2"/>
      <c r="I99" s="64">
        <f>G99*6*H99</f>
        <v>0</v>
      </c>
      <c r="K99" s="61">
        <v>180</v>
      </c>
      <c r="L99" s="31" t="s">
        <v>244</v>
      </c>
      <c r="M99" s="39"/>
      <c r="N99" s="17" t="s">
        <v>14</v>
      </c>
      <c r="O99" s="22" t="s">
        <v>206</v>
      </c>
      <c r="P99" s="32">
        <v>16.899999999999999</v>
      </c>
      <c r="Q99" s="20">
        <v>9.9</v>
      </c>
      <c r="R99" s="2"/>
      <c r="S99" s="64">
        <f t="shared" si="12"/>
        <v>0</v>
      </c>
    </row>
    <row r="100" spans="1:19" s="15" customFormat="1" ht="13.15">
      <c r="A100" s="61">
        <v>116</v>
      </c>
      <c r="B100" s="31" t="s">
        <v>169</v>
      </c>
      <c r="C100" s="39"/>
      <c r="D100" s="17" t="s">
        <v>22</v>
      </c>
      <c r="E100" s="22">
        <v>20</v>
      </c>
      <c r="F100" s="32">
        <v>9.9</v>
      </c>
      <c r="G100" s="20">
        <v>4.99</v>
      </c>
      <c r="H100" s="2"/>
      <c r="I100" s="64">
        <f>G100*6*H100</f>
        <v>0</v>
      </c>
      <c r="K100" s="61">
        <v>181</v>
      </c>
      <c r="L100" s="31" t="s">
        <v>245</v>
      </c>
      <c r="M100" s="39"/>
      <c r="N100" s="17" t="s">
        <v>14</v>
      </c>
      <c r="O100" s="22">
        <v>18</v>
      </c>
      <c r="P100" s="32">
        <v>19.899999999999999</v>
      </c>
      <c r="Q100" s="20">
        <v>11.9</v>
      </c>
      <c r="R100" s="2"/>
      <c r="S100" s="64">
        <f t="shared" si="12"/>
        <v>0</v>
      </c>
    </row>
    <row r="101" spans="1:19" s="15" customFormat="1">
      <c r="A101" s="106"/>
      <c r="B101" s="97" t="s">
        <v>170</v>
      </c>
      <c r="C101" s="102"/>
      <c r="D101" s="103"/>
      <c r="E101" s="98"/>
      <c r="F101" s="94" t="s">
        <v>20</v>
      </c>
      <c r="G101" s="94" t="s">
        <v>55</v>
      </c>
      <c r="H101" s="107"/>
      <c r="I101" s="109"/>
      <c r="K101" s="61">
        <v>182</v>
      </c>
      <c r="L101" s="31" t="s">
        <v>246</v>
      </c>
      <c r="M101" s="39"/>
      <c r="N101" s="17" t="s">
        <v>14</v>
      </c>
      <c r="O101" s="18">
        <v>19</v>
      </c>
      <c r="P101" s="32">
        <v>23.9</v>
      </c>
      <c r="Q101" s="37">
        <v>13.9</v>
      </c>
      <c r="R101" s="2"/>
      <c r="S101" s="64">
        <f t="shared" si="12"/>
        <v>0</v>
      </c>
    </row>
    <row r="102" spans="1:19" s="15" customFormat="1">
      <c r="A102" s="61">
        <v>117</v>
      </c>
      <c r="B102" s="31" t="s">
        <v>171</v>
      </c>
      <c r="C102" s="39"/>
      <c r="D102" s="17" t="s">
        <v>14</v>
      </c>
      <c r="E102" s="22">
        <v>20</v>
      </c>
      <c r="F102" s="32">
        <v>8.9</v>
      </c>
      <c r="G102" s="20">
        <v>3.99</v>
      </c>
      <c r="H102" s="2"/>
      <c r="I102" s="64">
        <f t="shared" ref="I102:I107" si="13">G102*6*H102</f>
        <v>0</v>
      </c>
      <c r="K102" s="106"/>
      <c r="L102" s="97" t="s">
        <v>247</v>
      </c>
      <c r="M102" s="102"/>
      <c r="N102" s="103"/>
      <c r="O102" s="103"/>
      <c r="P102" s="94" t="s">
        <v>20</v>
      </c>
      <c r="Q102" s="94" t="s">
        <v>55</v>
      </c>
      <c r="R102" s="107"/>
      <c r="S102" s="109"/>
    </row>
    <row r="103" spans="1:19" s="15" customFormat="1" ht="13.15">
      <c r="A103" s="61">
        <v>118</v>
      </c>
      <c r="B103" s="31" t="s">
        <v>172</v>
      </c>
      <c r="C103" s="39"/>
      <c r="D103" s="17" t="s">
        <v>14</v>
      </c>
      <c r="E103" s="22">
        <v>20</v>
      </c>
      <c r="F103" s="32">
        <v>9.9</v>
      </c>
      <c r="G103" s="20">
        <v>4.99</v>
      </c>
      <c r="H103" s="2"/>
      <c r="I103" s="64">
        <f t="shared" si="13"/>
        <v>0</v>
      </c>
      <c r="K103" s="61">
        <v>184</v>
      </c>
      <c r="L103" s="31" t="s">
        <v>248</v>
      </c>
      <c r="M103" s="39"/>
      <c r="N103" s="17" t="s">
        <v>14</v>
      </c>
      <c r="O103" s="18" t="s">
        <v>79</v>
      </c>
      <c r="P103" s="32">
        <v>21.9</v>
      </c>
      <c r="Q103" s="20">
        <v>13.9</v>
      </c>
      <c r="R103" s="2"/>
      <c r="S103" s="64">
        <f>Q103*6*R103</f>
        <v>0</v>
      </c>
    </row>
    <row r="104" spans="1:19" s="15" customFormat="1" ht="13.15">
      <c r="A104" s="61">
        <v>119</v>
      </c>
      <c r="B104" s="31" t="s">
        <v>173</v>
      </c>
      <c r="C104" s="39"/>
      <c r="D104" s="17" t="s">
        <v>14</v>
      </c>
      <c r="E104" s="22">
        <v>19</v>
      </c>
      <c r="F104" s="32">
        <v>11</v>
      </c>
      <c r="G104" s="20">
        <v>5.99</v>
      </c>
      <c r="H104" s="2"/>
      <c r="I104" s="64">
        <f t="shared" si="13"/>
        <v>0</v>
      </c>
      <c r="K104" s="61">
        <v>185</v>
      </c>
      <c r="L104" s="31" t="s">
        <v>249</v>
      </c>
      <c r="M104" s="39"/>
      <c r="N104" s="17" t="s">
        <v>14</v>
      </c>
      <c r="O104" s="18" t="s">
        <v>79</v>
      </c>
      <c r="P104" s="32">
        <v>21.9</v>
      </c>
      <c r="Q104" s="20">
        <v>15.9</v>
      </c>
      <c r="R104" s="2"/>
      <c r="S104" s="64">
        <f>Q104*6*R104</f>
        <v>0</v>
      </c>
    </row>
    <row r="105" spans="1:19" s="15" customFormat="1" ht="13.15">
      <c r="A105" s="61">
        <v>120</v>
      </c>
      <c r="B105" s="31" t="s">
        <v>174</v>
      </c>
      <c r="C105" s="39"/>
      <c r="D105" s="17" t="s">
        <v>14</v>
      </c>
      <c r="E105" s="22">
        <v>19</v>
      </c>
      <c r="F105" s="32">
        <v>11</v>
      </c>
      <c r="G105" s="20">
        <v>5.99</v>
      </c>
      <c r="H105" s="2"/>
      <c r="I105" s="64">
        <f t="shared" si="13"/>
        <v>0</v>
      </c>
      <c r="K105" s="61">
        <v>186</v>
      </c>
      <c r="L105" s="31" t="s">
        <v>250</v>
      </c>
      <c r="M105" s="39"/>
      <c r="N105" s="17" t="s">
        <v>14</v>
      </c>
      <c r="O105" s="18">
        <v>18</v>
      </c>
      <c r="P105" s="32">
        <v>27.9</v>
      </c>
      <c r="Q105" s="20">
        <v>16.899999999999999</v>
      </c>
      <c r="R105" s="2"/>
      <c r="S105" s="64">
        <f>Q105*6*R105</f>
        <v>0</v>
      </c>
    </row>
    <row r="106" spans="1:19" s="15" customFormat="1" ht="13.15">
      <c r="A106" s="61">
        <v>121</v>
      </c>
      <c r="B106" s="31" t="s">
        <v>175</v>
      </c>
      <c r="C106" s="39"/>
      <c r="D106" s="17" t="s">
        <v>18</v>
      </c>
      <c r="E106" s="22" t="s">
        <v>34</v>
      </c>
      <c r="F106" s="46">
        <v>12</v>
      </c>
      <c r="G106" s="37">
        <v>7.99</v>
      </c>
      <c r="H106" s="2"/>
      <c r="I106" s="64">
        <f t="shared" si="13"/>
        <v>0</v>
      </c>
      <c r="K106" s="61">
        <v>187</v>
      </c>
      <c r="L106" s="31" t="s">
        <v>251</v>
      </c>
      <c r="M106" s="39"/>
      <c r="N106" s="17" t="s">
        <v>14</v>
      </c>
      <c r="O106" s="18">
        <v>19</v>
      </c>
      <c r="P106" s="32">
        <v>27.9</v>
      </c>
      <c r="Q106" s="20">
        <v>18.899999999999999</v>
      </c>
      <c r="R106" s="2"/>
      <c r="S106" s="64">
        <f>Q106*6*R106</f>
        <v>0</v>
      </c>
    </row>
    <row r="107" spans="1:19" ht="14.55" customHeight="1">
      <c r="A107" s="61">
        <v>122</v>
      </c>
      <c r="B107" s="31" t="s">
        <v>171</v>
      </c>
      <c r="C107" s="39"/>
      <c r="D107" s="17" t="s">
        <v>18</v>
      </c>
      <c r="E107" s="22" t="s">
        <v>34</v>
      </c>
      <c r="F107" s="32">
        <v>8.9</v>
      </c>
      <c r="G107" s="20">
        <v>3.99</v>
      </c>
      <c r="H107" s="2"/>
      <c r="I107" s="64">
        <f t="shared" si="13"/>
        <v>0</v>
      </c>
      <c r="K107" s="61">
        <v>188</v>
      </c>
      <c r="L107" s="31" t="s">
        <v>252</v>
      </c>
      <c r="M107" s="39"/>
      <c r="N107" s="17" t="s">
        <v>14</v>
      </c>
      <c r="O107" s="18">
        <v>19</v>
      </c>
      <c r="P107" s="32">
        <v>39</v>
      </c>
      <c r="Q107" s="20">
        <v>23.9</v>
      </c>
      <c r="R107" s="2"/>
      <c r="S107" s="64">
        <f>Q107*6*R107</f>
        <v>0</v>
      </c>
    </row>
    <row r="108" spans="1:19" ht="14.55" customHeight="1">
      <c r="A108" s="106"/>
      <c r="B108" s="97" t="s">
        <v>176</v>
      </c>
      <c r="C108" s="102"/>
      <c r="D108" s="103"/>
      <c r="E108" s="98"/>
      <c r="F108" s="94" t="s">
        <v>20</v>
      </c>
      <c r="G108" s="94" t="s">
        <v>55</v>
      </c>
      <c r="H108" s="107"/>
      <c r="I108" s="109"/>
      <c r="K108" s="106"/>
      <c r="L108" s="97" t="s">
        <v>253</v>
      </c>
      <c r="M108" s="102"/>
      <c r="N108" s="103"/>
      <c r="O108" s="103"/>
      <c r="P108" s="94" t="s">
        <v>20</v>
      </c>
      <c r="Q108" s="94" t="s">
        <v>55</v>
      </c>
      <c r="R108" s="107"/>
      <c r="S108" s="109"/>
    </row>
    <row r="109" spans="1:19">
      <c r="A109" s="61">
        <v>123</v>
      </c>
      <c r="B109" s="31" t="s">
        <v>177</v>
      </c>
      <c r="C109" s="39"/>
      <c r="D109" s="17" t="s">
        <v>14</v>
      </c>
      <c r="E109" s="22">
        <v>19</v>
      </c>
      <c r="F109" s="32">
        <v>8.99</v>
      </c>
      <c r="G109" s="20">
        <v>5.99</v>
      </c>
      <c r="H109" s="2"/>
      <c r="I109" s="64">
        <f>G109*6*H109</f>
        <v>0</v>
      </c>
      <c r="K109" s="61">
        <v>189</v>
      </c>
      <c r="L109" s="31" t="s">
        <v>254</v>
      </c>
      <c r="M109" s="39"/>
      <c r="N109" s="17" t="s">
        <v>22</v>
      </c>
      <c r="O109" s="22">
        <v>20</v>
      </c>
      <c r="P109" s="32">
        <v>7</v>
      </c>
      <c r="Q109" s="20">
        <v>4.95</v>
      </c>
      <c r="R109" s="2"/>
      <c r="S109" s="64">
        <f t="shared" ref="S109:S115" si="14">Q109*6*R109</f>
        <v>0</v>
      </c>
    </row>
    <row r="110" spans="1:19" s="15" customFormat="1" ht="13.15">
      <c r="A110" s="61">
        <v>124</v>
      </c>
      <c r="B110" s="31" t="s">
        <v>178</v>
      </c>
      <c r="C110" s="39"/>
      <c r="D110" s="17" t="s">
        <v>14</v>
      </c>
      <c r="E110" s="22">
        <v>20</v>
      </c>
      <c r="F110" s="32">
        <v>8.99</v>
      </c>
      <c r="G110" s="20">
        <v>5.99</v>
      </c>
      <c r="H110" s="2"/>
      <c r="I110" s="64">
        <f>G110*6*H110</f>
        <v>0</v>
      </c>
      <c r="K110" s="61">
        <v>190</v>
      </c>
      <c r="L110" s="31" t="s">
        <v>255</v>
      </c>
      <c r="M110" s="39"/>
      <c r="N110" s="17" t="s">
        <v>14</v>
      </c>
      <c r="O110" s="22">
        <v>18</v>
      </c>
      <c r="P110" s="32">
        <v>8.5</v>
      </c>
      <c r="Q110" s="20">
        <v>5.5</v>
      </c>
      <c r="R110" s="2"/>
      <c r="S110" s="64">
        <f t="shared" si="14"/>
        <v>0</v>
      </c>
    </row>
    <row r="111" spans="1:19" s="15" customFormat="1" ht="13.15">
      <c r="A111" s="61">
        <v>125</v>
      </c>
      <c r="B111" s="31" t="s">
        <v>179</v>
      </c>
      <c r="C111" s="39"/>
      <c r="D111" s="17" t="s">
        <v>14</v>
      </c>
      <c r="E111" s="22">
        <v>20</v>
      </c>
      <c r="F111" s="32">
        <v>9.99</v>
      </c>
      <c r="G111" s="20">
        <v>6.99</v>
      </c>
      <c r="H111" s="2"/>
      <c r="I111" s="64">
        <f>G111*6*H111</f>
        <v>0</v>
      </c>
      <c r="K111" s="61">
        <v>191</v>
      </c>
      <c r="L111" s="31" t="s">
        <v>256</v>
      </c>
      <c r="M111" s="39"/>
      <c r="N111" s="17" t="s">
        <v>22</v>
      </c>
      <c r="O111" s="22">
        <v>20</v>
      </c>
      <c r="P111" s="32">
        <v>12</v>
      </c>
      <c r="Q111" s="20">
        <v>7.99</v>
      </c>
      <c r="R111" s="2"/>
      <c r="S111" s="64">
        <f t="shared" si="14"/>
        <v>0</v>
      </c>
    </row>
    <row r="112" spans="1:19" s="15" customFormat="1" ht="13.15">
      <c r="A112" s="61">
        <v>126</v>
      </c>
      <c r="B112" s="31" t="s">
        <v>180</v>
      </c>
      <c r="C112" s="39"/>
      <c r="D112" s="17" t="s">
        <v>14</v>
      </c>
      <c r="E112" s="22">
        <v>18</v>
      </c>
      <c r="F112" s="32">
        <v>11.9</v>
      </c>
      <c r="G112" s="20">
        <v>6.99</v>
      </c>
      <c r="H112" s="2"/>
      <c r="I112" s="64">
        <f>G112*6*H112</f>
        <v>0</v>
      </c>
      <c r="K112" s="61">
        <v>192</v>
      </c>
      <c r="L112" s="31" t="s">
        <v>257</v>
      </c>
      <c r="M112" s="39"/>
      <c r="N112" s="17" t="s">
        <v>22</v>
      </c>
      <c r="O112" s="18">
        <v>20</v>
      </c>
      <c r="P112" s="32">
        <v>7.99</v>
      </c>
      <c r="Q112" s="20">
        <v>4.99</v>
      </c>
      <c r="R112" s="2"/>
      <c r="S112" s="64">
        <f t="shared" si="14"/>
        <v>0</v>
      </c>
    </row>
    <row r="113" spans="1:19" s="15" customFormat="1">
      <c r="A113" s="106"/>
      <c r="B113" s="97" t="s">
        <v>181</v>
      </c>
      <c r="C113" s="102"/>
      <c r="D113" s="103"/>
      <c r="E113" s="98"/>
      <c r="F113" s="94" t="s">
        <v>20</v>
      </c>
      <c r="G113" s="94" t="s">
        <v>55</v>
      </c>
      <c r="H113" s="107"/>
      <c r="I113" s="109"/>
      <c r="K113" s="61">
        <v>193</v>
      </c>
      <c r="L113" s="31" t="s">
        <v>258</v>
      </c>
      <c r="M113" s="39"/>
      <c r="N113" s="17" t="s">
        <v>14</v>
      </c>
      <c r="O113" s="18">
        <v>18</v>
      </c>
      <c r="P113" s="32">
        <v>7.99</v>
      </c>
      <c r="Q113" s="20">
        <v>4.99</v>
      </c>
      <c r="R113" s="2"/>
      <c r="S113" s="64">
        <f t="shared" si="14"/>
        <v>0</v>
      </c>
    </row>
    <row r="114" spans="1:19">
      <c r="A114" s="61">
        <v>128</v>
      </c>
      <c r="B114" s="31" t="s">
        <v>182</v>
      </c>
      <c r="C114" s="39"/>
      <c r="D114" s="17" t="s">
        <v>14</v>
      </c>
      <c r="E114" s="22">
        <v>20</v>
      </c>
      <c r="F114" s="32">
        <v>11.9</v>
      </c>
      <c r="G114" s="20">
        <v>6.99</v>
      </c>
      <c r="H114" s="2"/>
      <c r="I114" s="64">
        <f>G114*6*H114</f>
        <v>0</v>
      </c>
      <c r="K114" s="61">
        <v>194</v>
      </c>
      <c r="L114" s="31" t="s">
        <v>259</v>
      </c>
      <c r="M114" s="39"/>
      <c r="N114" s="17" t="s">
        <v>22</v>
      </c>
      <c r="O114" s="18">
        <v>19</v>
      </c>
      <c r="P114" s="32">
        <v>7.99</v>
      </c>
      <c r="Q114" s="20">
        <v>3.99</v>
      </c>
      <c r="R114" s="2"/>
      <c r="S114" s="64">
        <f t="shared" si="14"/>
        <v>0</v>
      </c>
    </row>
    <row r="115" spans="1:19" s="15" customFormat="1" ht="13.15">
      <c r="A115" s="61">
        <v>129</v>
      </c>
      <c r="B115" s="31" t="s">
        <v>183</v>
      </c>
      <c r="C115" s="39"/>
      <c r="D115" s="17" t="s">
        <v>14</v>
      </c>
      <c r="E115" s="22">
        <v>20</v>
      </c>
      <c r="F115" s="32">
        <v>9.9</v>
      </c>
      <c r="G115" s="20">
        <v>5.99</v>
      </c>
      <c r="H115" s="2"/>
      <c r="I115" s="64">
        <f>G115*6*H115</f>
        <v>0</v>
      </c>
      <c r="K115" s="61">
        <v>195</v>
      </c>
      <c r="L115" s="31" t="s">
        <v>260</v>
      </c>
      <c r="M115" s="39"/>
      <c r="N115" s="17" t="s">
        <v>18</v>
      </c>
      <c r="O115" s="22" t="s">
        <v>34</v>
      </c>
      <c r="P115" s="32">
        <v>7.99</v>
      </c>
      <c r="Q115" s="20">
        <v>3.99</v>
      </c>
      <c r="R115" s="2"/>
      <c r="S115" s="64">
        <f t="shared" si="14"/>
        <v>0</v>
      </c>
    </row>
    <row r="116" spans="1:19" s="15" customFormat="1" ht="13.15">
      <c r="A116" s="61">
        <v>130</v>
      </c>
      <c r="B116" s="31" t="s">
        <v>184</v>
      </c>
      <c r="C116" s="39"/>
      <c r="D116" s="17" t="s">
        <v>14</v>
      </c>
      <c r="E116" s="22" t="s">
        <v>28</v>
      </c>
      <c r="F116" s="32">
        <v>14.9</v>
      </c>
      <c r="G116" s="20">
        <v>8.9</v>
      </c>
      <c r="H116" s="2"/>
      <c r="I116" s="64">
        <f>G116*6*H116</f>
        <v>0</v>
      </c>
      <c r="K116" s="61">
        <v>196</v>
      </c>
      <c r="L116" s="31" t="s">
        <v>261</v>
      </c>
      <c r="M116" s="39"/>
      <c r="N116" s="17" t="s">
        <v>14</v>
      </c>
      <c r="O116" s="18" t="s">
        <v>34</v>
      </c>
      <c r="P116" s="32">
        <v>11.9</v>
      </c>
      <c r="Q116" s="20">
        <v>4.99</v>
      </c>
      <c r="R116" s="2"/>
      <c r="S116" s="64">
        <f t="shared" ref="S116:S118" si="15">Q116*6*R116</f>
        <v>0</v>
      </c>
    </row>
    <row r="117" spans="1:19" s="15" customFormat="1">
      <c r="A117" s="106"/>
      <c r="B117" s="97" t="s">
        <v>185</v>
      </c>
      <c r="C117" s="102"/>
      <c r="D117" s="103"/>
      <c r="E117" s="98"/>
      <c r="F117" s="94" t="s">
        <v>20</v>
      </c>
      <c r="G117" s="94" t="s">
        <v>55</v>
      </c>
      <c r="H117" s="107"/>
      <c r="I117" s="109"/>
      <c r="K117" s="61">
        <v>197</v>
      </c>
      <c r="L117" s="31" t="s">
        <v>262</v>
      </c>
      <c r="M117" s="39"/>
      <c r="N117" s="17" t="s">
        <v>14</v>
      </c>
      <c r="O117" s="18" t="s">
        <v>34</v>
      </c>
      <c r="P117" s="32">
        <v>11.9</v>
      </c>
      <c r="Q117" s="20">
        <v>6.99</v>
      </c>
      <c r="R117" s="2"/>
      <c r="S117" s="64">
        <f t="shared" si="15"/>
        <v>0</v>
      </c>
    </row>
    <row r="118" spans="1:19" s="15" customFormat="1" ht="13.15">
      <c r="A118" s="61">
        <v>131</v>
      </c>
      <c r="B118" s="31" t="s">
        <v>186</v>
      </c>
      <c r="C118" s="39"/>
      <c r="D118" s="17" t="s">
        <v>18</v>
      </c>
      <c r="E118" s="18">
        <v>21</v>
      </c>
      <c r="F118" s="32">
        <v>5.99</v>
      </c>
      <c r="G118" s="20">
        <v>2.99</v>
      </c>
      <c r="H118" s="2"/>
      <c r="I118" s="64">
        <f>G118*6*H118</f>
        <v>0</v>
      </c>
      <c r="K118" s="61">
        <v>198</v>
      </c>
      <c r="L118" s="16" t="s">
        <v>263</v>
      </c>
      <c r="M118" s="39"/>
      <c r="N118" s="17" t="s">
        <v>14</v>
      </c>
      <c r="O118" s="18" t="s">
        <v>28</v>
      </c>
      <c r="P118" s="32">
        <v>9.5</v>
      </c>
      <c r="Q118" s="20">
        <v>5.99</v>
      </c>
      <c r="R118" s="2"/>
      <c r="S118" s="64">
        <f t="shared" si="15"/>
        <v>0</v>
      </c>
    </row>
    <row r="119" spans="1:19">
      <c r="A119" s="61">
        <v>132</v>
      </c>
      <c r="B119" s="31" t="s">
        <v>187</v>
      </c>
      <c r="C119" s="39"/>
      <c r="D119" s="17" t="s">
        <v>14</v>
      </c>
      <c r="E119" s="18">
        <v>21</v>
      </c>
      <c r="F119" s="32">
        <v>5.99</v>
      </c>
      <c r="G119" s="20">
        <v>2.99</v>
      </c>
      <c r="H119" s="2"/>
      <c r="I119" s="64">
        <f>G119*6*H119</f>
        <v>0</v>
      </c>
      <c r="K119" s="106"/>
      <c r="L119" s="97" t="s">
        <v>264</v>
      </c>
      <c r="M119" s="102"/>
      <c r="N119" s="103"/>
      <c r="O119" s="103"/>
      <c r="P119" s="94" t="s">
        <v>20</v>
      </c>
      <c r="Q119" s="94" t="s">
        <v>55</v>
      </c>
      <c r="R119" s="107"/>
      <c r="S119" s="109"/>
    </row>
    <row r="120" spans="1:19" s="15" customFormat="1" ht="13.15">
      <c r="A120" s="61">
        <v>133</v>
      </c>
      <c r="B120" s="31" t="s">
        <v>188</v>
      </c>
      <c r="C120" s="39"/>
      <c r="D120" s="17" t="s">
        <v>22</v>
      </c>
      <c r="E120" s="18">
        <v>21</v>
      </c>
      <c r="F120" s="32">
        <v>5.99</v>
      </c>
      <c r="G120" s="20">
        <v>2.99</v>
      </c>
      <c r="H120" s="2"/>
      <c r="I120" s="64">
        <f>G120*6*H120</f>
        <v>0</v>
      </c>
      <c r="K120" s="61">
        <v>199</v>
      </c>
      <c r="L120" s="31" t="s">
        <v>265</v>
      </c>
      <c r="M120" s="39"/>
      <c r="N120" s="17" t="s">
        <v>22</v>
      </c>
      <c r="O120" s="22" t="s">
        <v>34</v>
      </c>
      <c r="P120" s="32">
        <v>11.9</v>
      </c>
      <c r="Q120" s="20">
        <v>6.99</v>
      </c>
      <c r="R120" s="2"/>
      <c r="S120" s="64">
        <f t="shared" ref="S120:S146" si="16">Q120*6*R120</f>
        <v>0</v>
      </c>
    </row>
    <row r="121" spans="1:19" s="15" customFormat="1">
      <c r="A121" s="106"/>
      <c r="B121" s="97" t="s">
        <v>189</v>
      </c>
      <c r="C121" s="102"/>
      <c r="D121" s="103"/>
      <c r="E121" s="98"/>
      <c r="F121" s="94" t="s">
        <v>20</v>
      </c>
      <c r="G121" s="94" t="s">
        <v>55</v>
      </c>
      <c r="H121" s="107"/>
      <c r="I121" s="109"/>
      <c r="K121" s="61">
        <v>200</v>
      </c>
      <c r="L121" s="31" t="s">
        <v>266</v>
      </c>
      <c r="M121" s="39"/>
      <c r="N121" s="17" t="s">
        <v>14</v>
      </c>
      <c r="O121" s="22">
        <v>20</v>
      </c>
      <c r="P121" s="32">
        <v>8.9</v>
      </c>
      <c r="Q121" s="20">
        <v>4.99</v>
      </c>
      <c r="R121" s="2"/>
      <c r="S121" s="64">
        <f t="shared" si="16"/>
        <v>0</v>
      </c>
    </row>
    <row r="122" spans="1:19" s="15" customFormat="1" ht="13.15">
      <c r="A122" s="61">
        <v>134</v>
      </c>
      <c r="B122" s="31" t="s">
        <v>190</v>
      </c>
      <c r="C122" s="39"/>
      <c r="D122" s="17" t="s">
        <v>22</v>
      </c>
      <c r="E122" s="22"/>
      <c r="F122" s="32">
        <v>7.95</v>
      </c>
      <c r="G122" s="20">
        <v>3.99</v>
      </c>
      <c r="H122" s="2"/>
      <c r="I122" s="64">
        <f t="shared" ref="I122:I129" si="17">G122*6*H122</f>
        <v>0</v>
      </c>
      <c r="K122" s="61">
        <v>201</v>
      </c>
      <c r="L122" s="31" t="s">
        <v>267</v>
      </c>
      <c r="M122" s="39"/>
      <c r="N122" s="17" t="s">
        <v>18</v>
      </c>
      <c r="O122" s="22" t="s">
        <v>34</v>
      </c>
      <c r="P122" s="32">
        <v>6.99</v>
      </c>
      <c r="Q122" s="20">
        <v>2.99</v>
      </c>
      <c r="R122" s="2"/>
      <c r="S122" s="64">
        <f t="shared" si="16"/>
        <v>0</v>
      </c>
    </row>
    <row r="123" spans="1:19" s="15" customFormat="1">
      <c r="A123" s="61">
        <v>135</v>
      </c>
      <c r="B123" s="31" t="s">
        <v>191</v>
      </c>
      <c r="C123" s="39"/>
      <c r="D123" s="17" t="s">
        <v>22</v>
      </c>
      <c r="E123" s="22"/>
      <c r="F123" s="32">
        <v>8.9499999999999993</v>
      </c>
      <c r="G123" s="20">
        <v>4.99</v>
      </c>
      <c r="H123" s="2"/>
      <c r="I123" s="64">
        <f t="shared" si="17"/>
        <v>0</v>
      </c>
      <c r="K123" s="106"/>
      <c r="L123" s="97" t="s">
        <v>268</v>
      </c>
      <c r="M123" s="102"/>
      <c r="N123" s="103"/>
      <c r="O123" s="103"/>
      <c r="P123" s="94" t="s">
        <v>20</v>
      </c>
      <c r="Q123" s="94" t="s">
        <v>55</v>
      </c>
      <c r="R123" s="107"/>
      <c r="S123" s="109"/>
    </row>
    <row r="124" spans="1:19" s="15" customFormat="1" ht="13.15">
      <c r="A124" s="61">
        <v>136</v>
      </c>
      <c r="B124" s="31" t="s">
        <v>192</v>
      </c>
      <c r="C124" s="39"/>
      <c r="D124" s="17" t="s">
        <v>22</v>
      </c>
      <c r="E124" s="22"/>
      <c r="F124" s="32">
        <v>7.95</v>
      </c>
      <c r="G124" s="20">
        <v>4.99</v>
      </c>
      <c r="H124" s="2"/>
      <c r="I124" s="64">
        <f t="shared" si="17"/>
        <v>0</v>
      </c>
      <c r="K124" s="61">
        <v>202</v>
      </c>
      <c r="L124" s="31" t="s">
        <v>269</v>
      </c>
      <c r="M124" s="39"/>
      <c r="N124" s="17" t="s">
        <v>22</v>
      </c>
      <c r="O124" s="18">
        <v>21</v>
      </c>
      <c r="P124" s="32">
        <v>9.9</v>
      </c>
      <c r="Q124" s="20">
        <v>3.99</v>
      </c>
      <c r="R124" s="2"/>
      <c r="S124" s="64">
        <f t="shared" si="16"/>
        <v>0</v>
      </c>
    </row>
    <row r="125" spans="1:19">
      <c r="A125" s="61">
        <v>137</v>
      </c>
      <c r="B125" s="31" t="s">
        <v>193</v>
      </c>
      <c r="C125" s="39"/>
      <c r="D125" s="17" t="s">
        <v>18</v>
      </c>
      <c r="E125" s="22"/>
      <c r="F125" s="32">
        <v>7.95</v>
      </c>
      <c r="G125" s="20">
        <v>4.99</v>
      </c>
      <c r="H125" s="2"/>
      <c r="I125" s="64">
        <f t="shared" si="17"/>
        <v>0</v>
      </c>
      <c r="K125" s="61">
        <v>203</v>
      </c>
      <c r="L125" s="31" t="s">
        <v>270</v>
      </c>
      <c r="M125" s="39"/>
      <c r="N125" s="17" t="s">
        <v>22</v>
      </c>
      <c r="O125" s="18">
        <v>19</v>
      </c>
      <c r="P125" s="32">
        <v>9.9</v>
      </c>
      <c r="Q125" s="20">
        <v>6.99</v>
      </c>
      <c r="R125" s="2"/>
      <c r="S125" s="64">
        <f t="shared" si="16"/>
        <v>0</v>
      </c>
    </row>
    <row r="126" spans="1:19" s="15" customFormat="1" ht="13.15">
      <c r="A126" s="61">
        <v>138</v>
      </c>
      <c r="B126" s="31" t="s">
        <v>194</v>
      </c>
      <c r="C126" s="39"/>
      <c r="D126" s="17" t="s">
        <v>22</v>
      </c>
      <c r="E126" s="18"/>
      <c r="F126" s="32">
        <v>11.9</v>
      </c>
      <c r="G126" s="33">
        <v>7.99</v>
      </c>
      <c r="H126" s="2"/>
      <c r="I126" s="64">
        <f t="shared" si="17"/>
        <v>0</v>
      </c>
      <c r="K126" s="61">
        <v>204</v>
      </c>
      <c r="L126" s="31" t="s">
        <v>271</v>
      </c>
      <c r="M126" s="39"/>
      <c r="N126" s="17" t="s">
        <v>14</v>
      </c>
      <c r="O126" s="18">
        <v>20</v>
      </c>
      <c r="P126" s="32">
        <v>9.9</v>
      </c>
      <c r="Q126" s="20">
        <v>5.99</v>
      </c>
      <c r="R126" s="2"/>
      <c r="S126" s="64">
        <f t="shared" si="16"/>
        <v>0</v>
      </c>
    </row>
    <row r="127" spans="1:19" s="15" customFormat="1">
      <c r="A127" s="61">
        <v>139</v>
      </c>
      <c r="B127" s="31" t="s">
        <v>195</v>
      </c>
      <c r="C127" s="39"/>
      <c r="D127" s="17" t="s">
        <v>22</v>
      </c>
      <c r="E127" s="22"/>
      <c r="F127" s="32">
        <v>20</v>
      </c>
      <c r="G127" s="47">
        <v>13.9</v>
      </c>
      <c r="H127" s="2"/>
      <c r="I127" s="64">
        <f t="shared" si="17"/>
        <v>0</v>
      </c>
      <c r="K127" s="106"/>
      <c r="L127" s="97" t="s">
        <v>272</v>
      </c>
      <c r="M127" s="102"/>
      <c r="N127" s="103"/>
      <c r="O127" s="103"/>
      <c r="P127" s="94" t="s">
        <v>20</v>
      </c>
      <c r="Q127" s="94" t="s">
        <v>55</v>
      </c>
      <c r="R127" s="107"/>
      <c r="S127" s="109"/>
    </row>
    <row r="128" spans="1:19" s="15" customFormat="1" ht="13.15">
      <c r="A128" s="61">
        <v>140</v>
      </c>
      <c r="B128" s="31" t="s">
        <v>196</v>
      </c>
      <c r="C128" s="39"/>
      <c r="D128" s="17" t="s">
        <v>18</v>
      </c>
      <c r="E128" s="22"/>
      <c r="F128" s="32">
        <v>23</v>
      </c>
      <c r="G128" s="47">
        <v>17.899999999999999</v>
      </c>
      <c r="H128" s="2"/>
      <c r="I128" s="64">
        <f t="shared" si="17"/>
        <v>0</v>
      </c>
      <c r="K128" s="61">
        <v>206</v>
      </c>
      <c r="L128" s="31" t="s">
        <v>273</v>
      </c>
      <c r="M128" s="39"/>
      <c r="N128" s="17" t="s">
        <v>22</v>
      </c>
      <c r="O128" s="18">
        <v>20</v>
      </c>
      <c r="P128" s="32">
        <v>23.9</v>
      </c>
      <c r="Q128" s="20">
        <v>14.9</v>
      </c>
      <c r="R128" s="2"/>
      <c r="S128" s="64">
        <f t="shared" si="16"/>
        <v>0</v>
      </c>
    </row>
    <row r="129" spans="1:19" s="15" customFormat="1" ht="13.15">
      <c r="A129" s="61">
        <v>141</v>
      </c>
      <c r="B129" s="31" t="s">
        <v>197</v>
      </c>
      <c r="C129" s="39"/>
      <c r="D129" s="17" t="s">
        <v>22</v>
      </c>
      <c r="E129" s="22"/>
      <c r="F129" s="32">
        <v>25</v>
      </c>
      <c r="G129" s="47">
        <v>18.899999999999999</v>
      </c>
      <c r="H129" s="2"/>
      <c r="I129" s="64">
        <f t="shared" si="17"/>
        <v>0</v>
      </c>
      <c r="K129" s="61">
        <v>207</v>
      </c>
      <c r="L129" s="31" t="s">
        <v>274</v>
      </c>
      <c r="M129" s="39"/>
      <c r="N129" s="17" t="s">
        <v>22</v>
      </c>
      <c r="O129" s="18">
        <v>20</v>
      </c>
      <c r="P129" s="32">
        <v>12.9</v>
      </c>
      <c r="Q129" s="20">
        <v>7.99</v>
      </c>
      <c r="R129" s="2"/>
      <c r="S129" s="64">
        <f t="shared" si="16"/>
        <v>0</v>
      </c>
    </row>
    <row r="130" spans="1:19" s="15" customFormat="1">
      <c r="A130" s="106"/>
      <c r="B130" s="97" t="s">
        <v>198</v>
      </c>
      <c r="C130" s="102"/>
      <c r="D130" s="103"/>
      <c r="E130" s="98"/>
      <c r="F130" s="94" t="s">
        <v>20</v>
      </c>
      <c r="G130" s="94" t="s">
        <v>55</v>
      </c>
      <c r="H130" s="107"/>
      <c r="I130" s="109"/>
      <c r="K130" s="61">
        <v>208</v>
      </c>
      <c r="L130" s="31" t="s">
        <v>275</v>
      </c>
      <c r="M130" s="39"/>
      <c r="N130" s="17" t="s">
        <v>18</v>
      </c>
      <c r="O130" s="18">
        <v>20</v>
      </c>
      <c r="P130" s="32">
        <v>6.9</v>
      </c>
      <c r="Q130" s="20">
        <v>3.99</v>
      </c>
      <c r="R130" s="2"/>
      <c r="S130" s="64">
        <f t="shared" si="16"/>
        <v>0</v>
      </c>
    </row>
    <row r="131" spans="1:19" s="15" customFormat="1" ht="13.15">
      <c r="A131" s="61">
        <v>142</v>
      </c>
      <c r="B131" s="31" t="s">
        <v>199</v>
      </c>
      <c r="C131" s="39"/>
      <c r="D131" s="17" t="s">
        <v>22</v>
      </c>
      <c r="E131" s="36">
        <v>20</v>
      </c>
      <c r="F131" s="32">
        <v>7</v>
      </c>
      <c r="G131" s="20">
        <v>3.99</v>
      </c>
      <c r="H131" s="2"/>
      <c r="I131" s="64">
        <f>G131*6*H131</f>
        <v>0</v>
      </c>
      <c r="K131" s="61">
        <v>209</v>
      </c>
      <c r="L131" s="31" t="s">
        <v>276</v>
      </c>
      <c r="M131" s="39"/>
      <c r="N131" s="17" t="s">
        <v>22</v>
      </c>
      <c r="O131" s="18">
        <v>20</v>
      </c>
      <c r="P131" s="32">
        <v>7.99</v>
      </c>
      <c r="Q131" s="20">
        <v>3.99</v>
      </c>
      <c r="R131" s="2"/>
      <c r="S131" s="64">
        <f t="shared" si="16"/>
        <v>0</v>
      </c>
    </row>
    <row r="132" spans="1:19">
      <c r="A132" s="61">
        <v>143</v>
      </c>
      <c r="B132" s="31" t="s">
        <v>200</v>
      </c>
      <c r="C132" s="39"/>
      <c r="D132" s="17" t="s">
        <v>22</v>
      </c>
      <c r="E132" s="22">
        <v>17</v>
      </c>
      <c r="F132" s="32">
        <v>9.9</v>
      </c>
      <c r="G132" s="20">
        <v>5.99</v>
      </c>
      <c r="H132" s="2"/>
      <c r="I132" s="64">
        <f>G132*6*H132</f>
        <v>0</v>
      </c>
      <c r="K132" s="106"/>
      <c r="L132" s="97" t="s">
        <v>277</v>
      </c>
      <c r="M132" s="102"/>
      <c r="N132" s="103"/>
      <c r="O132" s="103"/>
      <c r="P132" s="94" t="s">
        <v>20</v>
      </c>
      <c r="Q132" s="94" t="s">
        <v>55</v>
      </c>
      <c r="R132" s="107"/>
      <c r="S132" s="109"/>
    </row>
    <row r="133" spans="1:19" s="15" customFormat="1" ht="13.15">
      <c r="A133" s="61">
        <v>144</v>
      </c>
      <c r="B133" s="31" t="s">
        <v>201</v>
      </c>
      <c r="C133" s="39"/>
      <c r="D133" s="17" t="s">
        <v>22</v>
      </c>
      <c r="E133" s="22">
        <v>19</v>
      </c>
      <c r="F133" s="32">
        <v>13.9</v>
      </c>
      <c r="G133" s="20">
        <v>6.99</v>
      </c>
      <c r="H133" s="2"/>
      <c r="I133" s="64">
        <f>G133*6*H133</f>
        <v>0</v>
      </c>
      <c r="K133" s="61">
        <v>210</v>
      </c>
      <c r="L133" s="16" t="s">
        <v>278</v>
      </c>
      <c r="M133" s="39"/>
      <c r="N133" s="17" t="s">
        <v>14</v>
      </c>
      <c r="O133" s="22" t="s">
        <v>34</v>
      </c>
      <c r="P133" s="32">
        <v>8.99</v>
      </c>
      <c r="Q133" s="20">
        <v>3.99</v>
      </c>
      <c r="R133" s="2"/>
      <c r="S133" s="64">
        <f t="shared" si="16"/>
        <v>0</v>
      </c>
    </row>
    <row r="134" spans="1:19" s="15" customFormat="1" ht="13.15">
      <c r="A134" s="61">
        <v>145</v>
      </c>
      <c r="B134" s="31" t="s">
        <v>202</v>
      </c>
      <c r="C134" s="39"/>
      <c r="D134" s="17" t="s">
        <v>22</v>
      </c>
      <c r="E134" s="22" t="s">
        <v>203</v>
      </c>
      <c r="F134" s="32">
        <v>13.9</v>
      </c>
      <c r="G134" s="20">
        <v>7.99</v>
      </c>
      <c r="H134" s="2"/>
      <c r="I134" s="64">
        <f>G134*6*H134</f>
        <v>0</v>
      </c>
      <c r="K134" s="61">
        <v>211</v>
      </c>
      <c r="L134" s="16" t="s">
        <v>279</v>
      </c>
      <c r="M134" s="39"/>
      <c r="N134" s="17" t="s">
        <v>22</v>
      </c>
      <c r="O134" s="22">
        <v>20</v>
      </c>
      <c r="P134" s="32">
        <v>7.99</v>
      </c>
      <c r="Q134" s="20">
        <v>4.99</v>
      </c>
      <c r="R134" s="2"/>
      <c r="S134" s="64">
        <f t="shared" si="16"/>
        <v>0</v>
      </c>
    </row>
    <row r="135" spans="1:19">
      <c r="A135" s="106"/>
      <c r="B135" s="97" t="s">
        <v>204</v>
      </c>
      <c r="C135" s="102"/>
      <c r="D135" s="103"/>
      <c r="E135" s="98"/>
      <c r="F135" s="94" t="s">
        <v>20</v>
      </c>
      <c r="G135" s="94" t="s">
        <v>55</v>
      </c>
      <c r="H135" s="107"/>
      <c r="I135" s="109"/>
      <c r="K135" s="61">
        <v>212</v>
      </c>
      <c r="L135" s="16" t="s">
        <v>280</v>
      </c>
      <c r="M135" s="39"/>
      <c r="N135" s="17" t="s">
        <v>22</v>
      </c>
      <c r="O135" s="22">
        <v>19</v>
      </c>
      <c r="P135" s="32">
        <v>7.99</v>
      </c>
      <c r="Q135" s="20">
        <v>4.99</v>
      </c>
      <c r="R135" s="2"/>
      <c r="S135" s="64">
        <f t="shared" si="16"/>
        <v>0</v>
      </c>
    </row>
    <row r="136" spans="1:19" s="15" customFormat="1" ht="13.15">
      <c r="A136" s="61">
        <v>146</v>
      </c>
      <c r="B136" s="31" t="s">
        <v>205</v>
      </c>
      <c r="C136" s="39"/>
      <c r="D136" s="17" t="s">
        <v>14</v>
      </c>
      <c r="E136" s="22" t="s">
        <v>206</v>
      </c>
      <c r="F136" s="32">
        <v>7.99</v>
      </c>
      <c r="G136" s="20">
        <v>2.99</v>
      </c>
      <c r="H136" s="2"/>
      <c r="I136" s="64">
        <f t="shared" ref="I136:I142" si="18">G136*6*H136</f>
        <v>0</v>
      </c>
      <c r="K136" s="61">
        <v>213</v>
      </c>
      <c r="L136" s="31" t="s">
        <v>281</v>
      </c>
      <c r="M136" s="39"/>
      <c r="N136" s="17" t="s">
        <v>22</v>
      </c>
      <c r="O136" s="22">
        <v>19</v>
      </c>
      <c r="P136" s="32">
        <v>7.99</v>
      </c>
      <c r="Q136" s="20">
        <v>5.95</v>
      </c>
      <c r="R136" s="2"/>
      <c r="S136" s="64">
        <f t="shared" si="16"/>
        <v>0</v>
      </c>
    </row>
    <row r="137" spans="1:19" s="15" customFormat="1" ht="13.15">
      <c r="A137" s="61">
        <v>147</v>
      </c>
      <c r="B137" s="31" t="s">
        <v>207</v>
      </c>
      <c r="C137" s="39"/>
      <c r="D137" s="17" t="s">
        <v>14</v>
      </c>
      <c r="E137" s="22" t="s">
        <v>208</v>
      </c>
      <c r="F137" s="32">
        <v>8.9</v>
      </c>
      <c r="G137" s="20">
        <v>3.99</v>
      </c>
      <c r="H137" s="2"/>
      <c r="I137" s="64">
        <f t="shared" si="18"/>
        <v>0</v>
      </c>
      <c r="K137" s="61">
        <v>215</v>
      </c>
      <c r="L137" s="31" t="s">
        <v>282</v>
      </c>
      <c r="M137" s="39"/>
      <c r="N137" s="17" t="s">
        <v>22</v>
      </c>
      <c r="O137" s="18" t="s">
        <v>34</v>
      </c>
      <c r="P137" s="32">
        <v>8.9499999999999993</v>
      </c>
      <c r="Q137" s="20">
        <v>4.99</v>
      </c>
      <c r="R137" s="2"/>
      <c r="S137" s="64">
        <f t="shared" si="16"/>
        <v>0</v>
      </c>
    </row>
    <row r="138" spans="1:19" s="15" customFormat="1" ht="13.15">
      <c r="A138" s="61">
        <v>148</v>
      </c>
      <c r="B138" s="31" t="s">
        <v>209</v>
      </c>
      <c r="C138" s="39"/>
      <c r="D138" s="17" t="s">
        <v>22</v>
      </c>
      <c r="E138" s="22"/>
      <c r="F138" s="32">
        <v>7.95</v>
      </c>
      <c r="G138" s="20">
        <v>2.99</v>
      </c>
      <c r="H138" s="2"/>
      <c r="I138" s="64">
        <f t="shared" si="18"/>
        <v>0</v>
      </c>
      <c r="K138" s="61">
        <v>216</v>
      </c>
      <c r="L138" s="31" t="s">
        <v>283</v>
      </c>
      <c r="M138" s="39"/>
      <c r="N138" s="17" t="s">
        <v>22</v>
      </c>
      <c r="O138" s="18" t="s">
        <v>28</v>
      </c>
      <c r="P138" s="32">
        <v>18.899999999999999</v>
      </c>
      <c r="Q138" s="20">
        <v>12.9</v>
      </c>
      <c r="R138" s="2"/>
      <c r="S138" s="64">
        <f t="shared" si="16"/>
        <v>0</v>
      </c>
    </row>
    <row r="139" spans="1:19">
      <c r="A139" s="61">
        <v>149</v>
      </c>
      <c r="B139" s="31" t="s">
        <v>210</v>
      </c>
      <c r="C139" s="39"/>
      <c r="D139" s="17" t="s">
        <v>22</v>
      </c>
      <c r="E139" s="22" t="s">
        <v>211</v>
      </c>
      <c r="F139" s="32">
        <v>8.9</v>
      </c>
      <c r="G139" s="20">
        <v>3.99</v>
      </c>
      <c r="H139" s="2"/>
      <c r="I139" s="64">
        <f t="shared" si="18"/>
        <v>0</v>
      </c>
      <c r="K139" s="61">
        <v>217</v>
      </c>
      <c r="L139" s="31" t="s">
        <v>284</v>
      </c>
      <c r="M139" s="39"/>
      <c r="N139" s="17" t="s">
        <v>22</v>
      </c>
      <c r="O139" s="18" t="s">
        <v>34</v>
      </c>
      <c r="P139" s="32">
        <v>8.9499999999999993</v>
      </c>
      <c r="Q139" s="20">
        <v>6.99</v>
      </c>
      <c r="R139" s="2"/>
      <c r="S139" s="64">
        <f t="shared" si="16"/>
        <v>0</v>
      </c>
    </row>
    <row r="140" spans="1:19" s="15" customFormat="1" ht="13.15">
      <c r="A140" s="61">
        <v>150</v>
      </c>
      <c r="B140" s="31" t="s">
        <v>212</v>
      </c>
      <c r="C140" s="39"/>
      <c r="D140" s="17" t="s">
        <v>22</v>
      </c>
      <c r="E140" s="22" t="s">
        <v>213</v>
      </c>
      <c r="F140" s="32">
        <v>11.9</v>
      </c>
      <c r="G140" s="20">
        <v>6.99</v>
      </c>
      <c r="H140" s="2"/>
      <c r="I140" s="64">
        <f t="shared" si="18"/>
        <v>0</v>
      </c>
      <c r="K140" s="61">
        <v>218</v>
      </c>
      <c r="L140" s="31" t="s">
        <v>285</v>
      </c>
      <c r="M140" s="39"/>
      <c r="N140" s="17" t="s">
        <v>22</v>
      </c>
      <c r="O140" s="18">
        <v>20</v>
      </c>
      <c r="P140" s="32">
        <v>9.9</v>
      </c>
      <c r="Q140" s="20">
        <v>7.99</v>
      </c>
      <c r="R140" s="2"/>
      <c r="S140" s="64">
        <f t="shared" si="16"/>
        <v>0</v>
      </c>
    </row>
    <row r="141" spans="1:19" s="15" customFormat="1" ht="13.15">
      <c r="A141" s="61">
        <v>151</v>
      </c>
      <c r="B141" s="31" t="s">
        <v>214</v>
      </c>
      <c r="C141" s="39"/>
      <c r="D141" s="17" t="s">
        <v>22</v>
      </c>
      <c r="E141" s="22" t="s">
        <v>79</v>
      </c>
      <c r="F141" s="32">
        <v>15.9</v>
      </c>
      <c r="G141" s="20">
        <v>9.9</v>
      </c>
      <c r="H141" s="2"/>
      <c r="I141" s="64">
        <f t="shared" si="18"/>
        <v>0</v>
      </c>
      <c r="K141" s="61">
        <v>219</v>
      </c>
      <c r="L141" s="31" t="s">
        <v>286</v>
      </c>
      <c r="M141" s="39"/>
      <c r="N141" s="17" t="s">
        <v>22</v>
      </c>
      <c r="O141" s="18">
        <v>20</v>
      </c>
      <c r="P141" s="32">
        <v>18.899999999999999</v>
      </c>
      <c r="Q141" s="20">
        <v>12.9</v>
      </c>
      <c r="R141" s="2"/>
      <c r="S141" s="64">
        <f t="shared" si="16"/>
        <v>0</v>
      </c>
    </row>
    <row r="142" spans="1:19" s="15" customFormat="1" ht="13.15">
      <c r="A142" s="61">
        <v>152</v>
      </c>
      <c r="B142" s="31" t="s">
        <v>215</v>
      </c>
      <c r="C142" s="39"/>
      <c r="D142" s="17" t="s">
        <v>22</v>
      </c>
      <c r="E142" s="22"/>
      <c r="F142" s="32">
        <v>11.9</v>
      </c>
      <c r="G142" s="20">
        <v>5.99</v>
      </c>
      <c r="H142" s="2"/>
      <c r="I142" s="64">
        <f t="shared" si="18"/>
        <v>0</v>
      </c>
      <c r="K142" s="61">
        <v>220</v>
      </c>
      <c r="L142" s="31" t="s">
        <v>287</v>
      </c>
      <c r="M142" s="39"/>
      <c r="N142" s="17" t="s">
        <v>22</v>
      </c>
      <c r="O142" s="18">
        <v>18</v>
      </c>
      <c r="P142" s="32">
        <v>21</v>
      </c>
      <c r="Q142" s="20">
        <v>16.899999999999999</v>
      </c>
      <c r="R142" s="2"/>
      <c r="S142" s="64">
        <f t="shared" si="16"/>
        <v>0</v>
      </c>
    </row>
    <row r="143" spans="1:19" s="15" customFormat="1">
      <c r="A143" s="106"/>
      <c r="B143" s="97" t="s">
        <v>216</v>
      </c>
      <c r="C143" s="102"/>
      <c r="D143" s="103"/>
      <c r="E143" s="98"/>
      <c r="F143" s="94" t="s">
        <v>20</v>
      </c>
      <c r="G143" s="94" t="s">
        <v>55</v>
      </c>
      <c r="H143" s="107"/>
      <c r="I143" s="109"/>
      <c r="K143" s="106"/>
      <c r="L143" s="97" t="s">
        <v>288</v>
      </c>
      <c r="M143" s="102"/>
      <c r="N143" s="103"/>
      <c r="O143" s="103"/>
      <c r="P143" s="94" t="s">
        <v>20</v>
      </c>
      <c r="Q143" s="94" t="s">
        <v>55</v>
      </c>
      <c r="R143" s="107"/>
      <c r="S143" s="109"/>
    </row>
    <row r="144" spans="1:19" s="15" customFormat="1" ht="13.15">
      <c r="A144" s="61">
        <v>153</v>
      </c>
      <c r="B144" s="31" t="s">
        <v>217</v>
      </c>
      <c r="C144" s="39"/>
      <c r="D144" s="17" t="s">
        <v>22</v>
      </c>
      <c r="E144" s="22" t="s">
        <v>37</v>
      </c>
      <c r="F144" s="32">
        <v>8.9</v>
      </c>
      <c r="G144" s="20">
        <v>5.99</v>
      </c>
      <c r="H144" s="2"/>
      <c r="I144" s="64">
        <f>G144*6*H144</f>
        <v>0</v>
      </c>
      <c r="K144" s="61">
        <v>221</v>
      </c>
      <c r="L144" s="31" t="s">
        <v>289</v>
      </c>
      <c r="M144" s="39"/>
      <c r="N144" s="17" t="s">
        <v>22</v>
      </c>
      <c r="O144" s="18" t="s">
        <v>34</v>
      </c>
      <c r="P144" s="32">
        <v>9.99</v>
      </c>
      <c r="Q144" s="38">
        <v>5.99</v>
      </c>
      <c r="R144" s="2"/>
      <c r="S144" s="64">
        <f t="shared" si="16"/>
        <v>0</v>
      </c>
    </row>
    <row r="145" spans="1:19">
      <c r="A145" s="61">
        <v>154</v>
      </c>
      <c r="B145" s="31" t="s">
        <v>218</v>
      </c>
      <c r="C145" s="39"/>
      <c r="D145" s="17" t="s">
        <v>14</v>
      </c>
      <c r="E145" s="22">
        <v>20</v>
      </c>
      <c r="F145" s="32">
        <v>8.9</v>
      </c>
      <c r="G145" s="20">
        <v>5.99</v>
      </c>
      <c r="H145" s="2"/>
      <c r="I145" s="64">
        <f>G145*6*H145</f>
        <v>0</v>
      </c>
      <c r="K145" s="61">
        <v>222</v>
      </c>
      <c r="L145" s="31" t="s">
        <v>290</v>
      </c>
      <c r="M145" s="39"/>
      <c r="N145" s="17" t="s">
        <v>22</v>
      </c>
      <c r="O145" s="18" t="s">
        <v>34</v>
      </c>
      <c r="P145" s="32">
        <v>5.99</v>
      </c>
      <c r="Q145" s="38">
        <v>3.99</v>
      </c>
      <c r="R145" s="2"/>
      <c r="S145" s="64">
        <f t="shared" si="16"/>
        <v>0</v>
      </c>
    </row>
    <row r="146" spans="1:19" s="15" customFormat="1" ht="13.15">
      <c r="A146" s="61">
        <v>155</v>
      </c>
      <c r="B146" s="31" t="s">
        <v>219</v>
      </c>
      <c r="C146" s="39"/>
      <c r="D146" s="17" t="s">
        <v>14</v>
      </c>
      <c r="E146" s="22">
        <v>20</v>
      </c>
      <c r="F146" s="32">
        <v>8.9</v>
      </c>
      <c r="G146" s="20">
        <v>5.99</v>
      </c>
      <c r="H146" s="2"/>
      <c r="I146" s="64">
        <f>G146*6*H146</f>
        <v>0</v>
      </c>
      <c r="K146" s="61">
        <v>223</v>
      </c>
      <c r="L146" s="31" t="s">
        <v>291</v>
      </c>
      <c r="M146" s="39"/>
      <c r="N146" s="17" t="s">
        <v>22</v>
      </c>
      <c r="O146" s="18" t="s">
        <v>28</v>
      </c>
      <c r="P146" s="32">
        <v>8.99</v>
      </c>
      <c r="Q146" s="38">
        <v>4.99</v>
      </c>
      <c r="R146" s="2"/>
      <c r="S146" s="64">
        <f t="shared" si="16"/>
        <v>0</v>
      </c>
    </row>
    <row r="147" spans="1:19" s="15" customFormat="1" ht="16.149999999999999" thickBot="1">
      <c r="A147" s="106"/>
      <c r="B147" s="97" t="s">
        <v>220</v>
      </c>
      <c r="C147" s="102"/>
      <c r="D147" s="103"/>
      <c r="E147" s="98"/>
      <c r="F147" s="94" t="s">
        <v>20</v>
      </c>
      <c r="G147" s="94" t="s">
        <v>55</v>
      </c>
      <c r="H147" s="107"/>
      <c r="I147" s="109"/>
      <c r="K147" s="129"/>
      <c r="L147" s="130" t="s">
        <v>10</v>
      </c>
      <c r="M147" s="131"/>
      <c r="N147" s="131"/>
      <c r="O147" s="132"/>
      <c r="P147" s="133"/>
      <c r="Q147" s="134"/>
      <c r="R147" s="135"/>
      <c r="S147" s="136">
        <f>SUM(S144:S146,S133:S142,S128:S131,S124:S126,S120:S122,S109:S118,S103:S107,S92:S101,I153:I162,I148:I151,I144:I146,I136:I142,I131:I134,I122:I129,I118:I120,I114:I116,I109:I112,I102:I107,I97:I100,I92:I95,S86:S88,S81:S84,S77:S79,S74:S75,S69:S72,S60:S67,S56:S58,S49:S53,S54,S45:S47,S39:S43,S35:S37,S32:S33,S25:S30,S19:S23,S14:S17,S9:S12,S4:S7,I78:I86,I64:I76,I59:I62,I46:I55,I31:I44,I27)</f>
        <v>0</v>
      </c>
    </row>
    <row r="148" spans="1:19" s="15" customFormat="1">
      <c r="A148" s="61">
        <v>157</v>
      </c>
      <c r="B148" s="31" t="s">
        <v>221</v>
      </c>
      <c r="C148" s="39"/>
      <c r="D148" s="17" t="s">
        <v>22</v>
      </c>
      <c r="E148" s="22">
        <v>20</v>
      </c>
      <c r="F148" s="32">
        <v>9.9</v>
      </c>
      <c r="G148" s="20">
        <v>6.99</v>
      </c>
      <c r="H148" s="2"/>
      <c r="I148" s="64">
        <f>G148*6*H148</f>
        <v>0</v>
      </c>
      <c r="K148" s="5"/>
      <c r="L148" s="5"/>
      <c r="M148" s="5"/>
      <c r="N148" s="5"/>
      <c r="O148" s="5"/>
      <c r="P148" s="5"/>
      <c r="Q148" s="5"/>
      <c r="R148" s="5"/>
      <c r="S148" s="5"/>
    </row>
    <row r="149" spans="1:19">
      <c r="A149" s="61">
        <v>158</v>
      </c>
      <c r="B149" s="31" t="s">
        <v>222</v>
      </c>
      <c r="C149" s="39"/>
      <c r="D149" s="17" t="s">
        <v>22</v>
      </c>
      <c r="E149" s="22">
        <v>18</v>
      </c>
      <c r="F149" s="32">
        <v>5.99</v>
      </c>
      <c r="G149" s="20">
        <v>3.99</v>
      </c>
      <c r="H149" s="2"/>
      <c r="I149" s="64">
        <f>G149*6*H149</f>
        <v>0</v>
      </c>
      <c r="K149" s="117" t="s">
        <v>317</v>
      </c>
      <c r="L149" s="117"/>
      <c r="M149" s="117"/>
      <c r="N149" s="117" t="s">
        <v>310</v>
      </c>
      <c r="O149" s="117"/>
      <c r="P149" s="117"/>
      <c r="Q149" s="117"/>
      <c r="R149" s="118"/>
      <c r="S149" s="118"/>
    </row>
    <row r="150" spans="1:19" s="15" customFormat="1" ht="13.15">
      <c r="A150" s="61">
        <v>159</v>
      </c>
      <c r="B150" s="31" t="s">
        <v>223</v>
      </c>
      <c r="C150" s="39"/>
      <c r="D150" s="17" t="s">
        <v>14</v>
      </c>
      <c r="E150" s="22">
        <v>19</v>
      </c>
      <c r="F150" s="32">
        <v>6.99</v>
      </c>
      <c r="G150" s="20">
        <v>4.99</v>
      </c>
      <c r="H150" s="2"/>
      <c r="I150" s="64">
        <f>G150*6*H150</f>
        <v>0</v>
      </c>
      <c r="K150" s="118" t="s">
        <v>307</v>
      </c>
      <c r="L150" s="118"/>
      <c r="M150" s="118"/>
      <c r="N150" s="118" t="s">
        <v>311</v>
      </c>
      <c r="O150" s="118"/>
      <c r="P150" s="118"/>
      <c r="Q150" s="118"/>
      <c r="R150" s="118"/>
      <c r="S150" s="118"/>
    </row>
    <row r="151" spans="1:19" s="15" customFormat="1" ht="13.15">
      <c r="A151" s="61">
        <v>160</v>
      </c>
      <c r="B151" s="31" t="s">
        <v>224</v>
      </c>
      <c r="C151" s="39"/>
      <c r="D151" s="17" t="s">
        <v>14</v>
      </c>
      <c r="E151" s="22">
        <v>18</v>
      </c>
      <c r="F151" s="32">
        <v>12.9</v>
      </c>
      <c r="G151" s="20">
        <v>5.99</v>
      </c>
      <c r="H151" s="2"/>
      <c r="I151" s="64">
        <f>G151*6*H151</f>
        <v>0</v>
      </c>
      <c r="K151" s="118" t="s">
        <v>308</v>
      </c>
      <c r="L151" s="118"/>
      <c r="M151" s="118"/>
      <c r="N151" s="118" t="s">
        <v>312</v>
      </c>
      <c r="O151" s="118"/>
      <c r="P151" s="118"/>
      <c r="Q151" s="118"/>
      <c r="R151" s="118"/>
      <c r="S151" s="118"/>
    </row>
    <row r="152" spans="1:19" s="15" customFormat="1">
      <c r="A152" s="106"/>
      <c r="B152" s="97" t="s">
        <v>225</v>
      </c>
      <c r="C152" s="102"/>
      <c r="D152" s="103"/>
      <c r="E152" s="98"/>
      <c r="F152" s="94" t="s">
        <v>20</v>
      </c>
      <c r="G152" s="94" t="s">
        <v>55</v>
      </c>
      <c r="H152" s="107"/>
      <c r="I152" s="109"/>
      <c r="K152" s="118" t="s">
        <v>309</v>
      </c>
      <c r="L152" s="118"/>
      <c r="M152" s="118"/>
      <c r="N152" s="118" t="s">
        <v>313</v>
      </c>
      <c r="O152" s="118"/>
      <c r="P152" s="118"/>
      <c r="Q152" s="118"/>
      <c r="R152" s="118"/>
      <c r="S152" s="118"/>
    </row>
    <row r="153" spans="1:19" s="15" customFormat="1" ht="13.15">
      <c r="A153" s="61">
        <v>161</v>
      </c>
      <c r="B153" s="31" t="s">
        <v>226</v>
      </c>
      <c r="C153" s="39"/>
      <c r="D153" s="17" t="s">
        <v>14</v>
      </c>
      <c r="E153" s="18">
        <v>18</v>
      </c>
      <c r="F153" s="32">
        <v>8.99</v>
      </c>
      <c r="G153" s="20">
        <v>4.99</v>
      </c>
      <c r="H153" s="2"/>
      <c r="I153" s="64">
        <f t="shared" ref="I153:I162" si="19">G153*6*H153</f>
        <v>0</v>
      </c>
      <c r="K153" s="118"/>
      <c r="L153" s="118"/>
      <c r="M153" s="118"/>
      <c r="N153" s="118" t="s">
        <v>314</v>
      </c>
      <c r="O153" s="118"/>
      <c r="P153" s="118"/>
      <c r="Q153" s="118"/>
      <c r="R153" s="118"/>
      <c r="S153" s="118"/>
    </row>
    <row r="154" spans="1:19" s="15" customFormat="1" ht="13.15">
      <c r="A154" s="61">
        <v>162</v>
      </c>
      <c r="B154" s="31" t="s">
        <v>227</v>
      </c>
      <c r="C154" s="39"/>
      <c r="D154" s="17" t="s">
        <v>14</v>
      </c>
      <c r="E154" s="18">
        <v>19</v>
      </c>
      <c r="F154" s="32">
        <v>11.99</v>
      </c>
      <c r="G154" s="20">
        <v>5.99</v>
      </c>
      <c r="H154" s="2"/>
      <c r="I154" s="64">
        <f t="shared" si="19"/>
        <v>0</v>
      </c>
    </row>
    <row r="155" spans="1:19" s="15" customFormat="1" ht="16.899999999999999">
      <c r="A155" s="61">
        <v>163</v>
      </c>
      <c r="B155" s="31" t="s">
        <v>228</v>
      </c>
      <c r="C155" s="39"/>
      <c r="D155" s="17" t="s">
        <v>14</v>
      </c>
      <c r="E155" s="22">
        <v>19</v>
      </c>
      <c r="F155" s="32">
        <v>12.9</v>
      </c>
      <c r="G155" s="20">
        <v>7.99</v>
      </c>
      <c r="H155" s="2"/>
      <c r="I155" s="64">
        <f t="shared" si="19"/>
        <v>0</v>
      </c>
      <c r="K155" s="70" t="s">
        <v>293</v>
      </c>
      <c r="L155" s="51"/>
      <c r="M155" s="51"/>
      <c r="N155" s="52"/>
      <c r="O155" s="52"/>
      <c r="P155" s="52"/>
      <c r="Q155" s="52"/>
      <c r="R155" s="52"/>
      <c r="S155" s="71" t="s">
        <v>294</v>
      </c>
    </row>
    <row r="156" spans="1:19" ht="16.899999999999999">
      <c r="A156" s="61">
        <v>164</v>
      </c>
      <c r="B156" s="31" t="s">
        <v>229</v>
      </c>
      <c r="C156" s="39"/>
      <c r="D156" s="17" t="s">
        <v>14</v>
      </c>
      <c r="E156" s="18" t="s">
        <v>79</v>
      </c>
      <c r="F156" s="32">
        <v>11.9</v>
      </c>
      <c r="G156" s="20">
        <v>6.99</v>
      </c>
      <c r="H156" s="2"/>
      <c r="I156" s="64">
        <f t="shared" si="19"/>
        <v>0</v>
      </c>
      <c r="K156" s="72" t="s">
        <v>295</v>
      </c>
      <c r="L156" s="73"/>
      <c r="M156" s="73"/>
      <c r="N156" s="73"/>
      <c r="O156" s="74"/>
      <c r="P156" s="74"/>
      <c r="Q156" s="74"/>
      <c r="R156" s="74"/>
      <c r="S156" s="75" t="s">
        <v>296</v>
      </c>
    </row>
    <row r="157" spans="1:19" s="15" customFormat="1" ht="16.899999999999999">
      <c r="A157" s="61">
        <v>165</v>
      </c>
      <c r="B157" s="31" t="s">
        <v>230</v>
      </c>
      <c r="C157" s="39"/>
      <c r="D157" s="17" t="s">
        <v>14</v>
      </c>
      <c r="E157" s="22">
        <v>19</v>
      </c>
      <c r="F157" s="32">
        <v>23.5</v>
      </c>
      <c r="G157" s="20">
        <v>9.99</v>
      </c>
      <c r="H157" s="2"/>
      <c r="I157" s="64">
        <f t="shared" si="19"/>
        <v>0</v>
      </c>
      <c r="K157" s="76" t="s">
        <v>297</v>
      </c>
      <c r="L157" s="73"/>
      <c r="M157" s="73"/>
      <c r="N157" s="73"/>
      <c r="O157" s="73"/>
      <c r="P157" s="73"/>
      <c r="Q157" s="73"/>
      <c r="R157" s="77"/>
      <c r="S157" s="78"/>
    </row>
    <row r="158" spans="1:19" s="15" customFormat="1" ht="13.15">
      <c r="A158" s="61">
        <v>167</v>
      </c>
      <c r="B158" s="31" t="s">
        <v>231</v>
      </c>
      <c r="C158" s="39"/>
      <c r="D158" s="17" t="s">
        <v>14</v>
      </c>
      <c r="E158" s="22">
        <v>18</v>
      </c>
      <c r="F158" s="32">
        <v>22</v>
      </c>
      <c r="G158" s="20">
        <v>15.9</v>
      </c>
      <c r="H158" s="2"/>
      <c r="I158" s="64">
        <f t="shared" si="19"/>
        <v>0</v>
      </c>
      <c r="K158" s="171" t="s">
        <v>298</v>
      </c>
      <c r="L158" s="171"/>
      <c r="M158" s="171"/>
      <c r="N158" s="171"/>
      <c r="O158" s="171"/>
      <c r="P158" s="171"/>
      <c r="Q158" s="171"/>
      <c r="R158" s="171"/>
      <c r="S158" s="171"/>
    </row>
    <row r="159" spans="1:19" s="15" customFormat="1" ht="13.15">
      <c r="A159" s="61">
        <v>168</v>
      </c>
      <c r="B159" s="31" t="s">
        <v>232</v>
      </c>
      <c r="C159" s="39"/>
      <c r="D159" s="17" t="s">
        <v>14</v>
      </c>
      <c r="E159" s="22" t="s">
        <v>79</v>
      </c>
      <c r="F159" s="32">
        <v>11.9</v>
      </c>
      <c r="G159" s="20">
        <v>5.99</v>
      </c>
      <c r="H159" s="2"/>
      <c r="I159" s="64">
        <f t="shared" si="19"/>
        <v>0</v>
      </c>
      <c r="K159" s="171"/>
      <c r="L159" s="171"/>
      <c r="M159" s="171"/>
      <c r="N159" s="171"/>
      <c r="O159" s="171"/>
      <c r="P159" s="171"/>
      <c r="Q159" s="171"/>
      <c r="R159" s="171"/>
      <c r="S159" s="171"/>
    </row>
    <row r="160" spans="1:19" ht="14.55" customHeight="1">
      <c r="A160" s="61">
        <v>169</v>
      </c>
      <c r="B160" s="31" t="s">
        <v>233</v>
      </c>
      <c r="C160" s="39"/>
      <c r="D160" s="17" t="s">
        <v>14</v>
      </c>
      <c r="E160" s="22">
        <v>15</v>
      </c>
      <c r="F160" s="32">
        <v>15</v>
      </c>
      <c r="G160" s="20">
        <v>9.9</v>
      </c>
      <c r="H160" s="2"/>
      <c r="I160" s="64">
        <f t="shared" si="19"/>
        <v>0</v>
      </c>
      <c r="K160" s="72" t="s">
        <v>297</v>
      </c>
      <c r="L160" s="79"/>
      <c r="M160" s="79"/>
      <c r="N160" s="79"/>
      <c r="O160" s="79"/>
      <c r="P160" s="79"/>
      <c r="Q160" s="79"/>
      <c r="R160" s="79"/>
      <c r="S160" s="75" t="s">
        <v>299</v>
      </c>
    </row>
    <row r="161" spans="1:19" s="15" customFormat="1" ht="13.05" customHeight="1" thickBot="1">
      <c r="A161" s="61">
        <v>170</v>
      </c>
      <c r="B161" s="31" t="s">
        <v>234</v>
      </c>
      <c r="C161" s="39"/>
      <c r="D161" s="17" t="s">
        <v>14</v>
      </c>
      <c r="E161" s="22">
        <v>20</v>
      </c>
      <c r="F161" s="32">
        <v>19.899999999999999</v>
      </c>
      <c r="G161" s="20">
        <v>12.9</v>
      </c>
      <c r="H161" s="2"/>
      <c r="I161" s="64">
        <f t="shared" si="19"/>
        <v>0</v>
      </c>
      <c r="K161" s="80" t="s">
        <v>300</v>
      </c>
      <c r="L161" s="81"/>
      <c r="M161" s="81"/>
      <c r="N161" s="81"/>
      <c r="O161" s="82"/>
      <c r="P161" s="82"/>
      <c r="Q161" s="82"/>
      <c r="R161" s="82"/>
      <c r="S161" s="83" t="s">
        <v>301</v>
      </c>
    </row>
    <row r="162" spans="1:19" s="15" customFormat="1" ht="13.5" thickBot="1">
      <c r="A162" s="120">
        <v>171</v>
      </c>
      <c r="B162" s="121" t="s">
        <v>235</v>
      </c>
      <c r="C162" s="122"/>
      <c r="D162" s="123" t="s">
        <v>14</v>
      </c>
      <c r="E162" s="124" t="s">
        <v>28</v>
      </c>
      <c r="F162" s="125">
        <v>27.5</v>
      </c>
      <c r="G162" s="126">
        <v>13.9</v>
      </c>
      <c r="H162" s="127"/>
      <c r="I162" s="128">
        <f t="shared" si="19"/>
        <v>0</v>
      </c>
    </row>
    <row r="163" spans="1:19" s="15" customFormat="1" ht="13.15"/>
    <row r="164" spans="1:19" s="15" customFormat="1" ht="13.15"/>
    <row r="165" spans="1:19" s="15" customFormat="1" ht="13.15"/>
    <row r="166" spans="1:19" s="15" customFormat="1" ht="13.15"/>
    <row r="167" spans="1:19" s="15" customFormat="1">
      <c r="K167" s="5"/>
      <c r="L167" s="5"/>
      <c r="M167" s="5"/>
      <c r="N167" s="5"/>
      <c r="O167" s="5"/>
      <c r="P167" s="5"/>
      <c r="Q167" s="5"/>
      <c r="R167" s="5"/>
      <c r="S167" s="5"/>
    </row>
    <row r="168" spans="1:19" s="15" customFormat="1">
      <c r="A168" s="5"/>
      <c r="B168" s="5"/>
      <c r="C168" s="5"/>
      <c r="D168" s="5"/>
      <c r="E168" s="5"/>
      <c r="F168" s="5"/>
      <c r="G168" s="5"/>
      <c r="H168" s="5"/>
      <c r="I168" s="5"/>
    </row>
    <row r="169" spans="1:19">
      <c r="A169" s="15"/>
      <c r="B169" s="15"/>
      <c r="C169" s="15"/>
      <c r="D169" s="15"/>
      <c r="E169" s="15"/>
      <c r="F169" s="15"/>
      <c r="G169" s="15"/>
      <c r="H169" s="15"/>
      <c r="I169" s="15"/>
      <c r="K169" s="15"/>
      <c r="L169" s="15"/>
      <c r="M169" s="15"/>
      <c r="N169" s="15"/>
      <c r="O169" s="15"/>
      <c r="P169" s="15"/>
      <c r="Q169" s="15"/>
      <c r="R169" s="15"/>
      <c r="S169" s="15"/>
    </row>
    <row r="170" spans="1:19" s="15" customFormat="1" ht="13.15"/>
    <row r="171" spans="1:19" s="15" customFormat="1" ht="13.15"/>
    <row r="172" spans="1:19" s="15" customFormat="1">
      <c r="K172" s="5"/>
      <c r="L172" s="5"/>
      <c r="M172" s="5"/>
      <c r="N172" s="5"/>
      <c r="O172" s="5"/>
      <c r="P172" s="5"/>
      <c r="Q172" s="5"/>
      <c r="R172" s="5"/>
      <c r="S172" s="5"/>
    </row>
    <row r="173" spans="1:19" s="15" customFormat="1">
      <c r="A173" s="5"/>
      <c r="B173" s="5"/>
      <c r="C173" s="5"/>
      <c r="D173" s="5"/>
      <c r="E173" s="5"/>
      <c r="F173" s="5"/>
      <c r="G173" s="5"/>
      <c r="H173" s="5"/>
      <c r="I173" s="5"/>
    </row>
    <row r="174" spans="1:19">
      <c r="A174" s="15"/>
      <c r="B174" s="15"/>
      <c r="C174" s="15"/>
      <c r="D174" s="15"/>
      <c r="E174" s="15"/>
      <c r="F174" s="15"/>
      <c r="G174" s="15"/>
      <c r="H174" s="15"/>
      <c r="I174" s="15"/>
      <c r="K174" s="15"/>
      <c r="L174" s="15"/>
      <c r="M174" s="15"/>
      <c r="N174" s="15"/>
      <c r="O174" s="15"/>
      <c r="P174" s="15"/>
      <c r="Q174" s="15"/>
      <c r="R174" s="15"/>
      <c r="S174" s="15"/>
    </row>
    <row r="175" spans="1:19" s="15" customFormat="1">
      <c r="K175" s="5"/>
      <c r="L175" s="5"/>
      <c r="M175" s="5"/>
      <c r="N175" s="5"/>
      <c r="O175" s="5"/>
      <c r="P175" s="5"/>
      <c r="Q175" s="5"/>
      <c r="R175" s="5"/>
      <c r="S175" s="5"/>
    </row>
    <row r="176" spans="1:19" s="15" customFormat="1">
      <c r="A176" s="5"/>
      <c r="B176" s="5"/>
      <c r="C176" s="5"/>
      <c r="D176" s="5"/>
      <c r="E176" s="5"/>
      <c r="F176" s="5"/>
      <c r="G176" s="5"/>
      <c r="H176" s="5"/>
      <c r="I176" s="5"/>
    </row>
    <row r="177" spans="1:19">
      <c r="A177" s="15"/>
      <c r="B177" s="15"/>
      <c r="C177" s="15"/>
      <c r="D177" s="15"/>
      <c r="E177" s="15"/>
      <c r="F177" s="15"/>
      <c r="G177" s="15"/>
      <c r="H177" s="15"/>
      <c r="I177" s="15"/>
      <c r="K177" s="15"/>
      <c r="L177" s="15"/>
      <c r="M177" s="15"/>
      <c r="N177" s="15"/>
      <c r="O177" s="15"/>
      <c r="P177" s="15"/>
      <c r="Q177" s="15"/>
      <c r="R177" s="15"/>
      <c r="S177" s="15"/>
    </row>
    <row r="178" spans="1:19" s="15" customFormat="1" ht="13.15"/>
    <row r="179" spans="1:19" s="15" customFormat="1">
      <c r="K179" s="5"/>
      <c r="L179" s="5"/>
      <c r="M179" s="5"/>
      <c r="N179" s="5"/>
      <c r="O179" s="5"/>
      <c r="P179" s="5"/>
      <c r="Q179" s="5"/>
      <c r="R179" s="5"/>
      <c r="S179" s="5"/>
    </row>
    <row r="180" spans="1:19" s="15" customFormat="1">
      <c r="A180" s="5"/>
      <c r="B180" s="5"/>
      <c r="C180" s="5"/>
      <c r="D180" s="5"/>
      <c r="E180" s="5"/>
      <c r="F180" s="5"/>
      <c r="G180" s="5"/>
      <c r="H180" s="5"/>
      <c r="I180" s="5"/>
    </row>
    <row r="181" spans="1:19">
      <c r="A181" s="15"/>
      <c r="B181" s="15"/>
      <c r="C181" s="15"/>
      <c r="D181" s="15"/>
      <c r="E181" s="15"/>
      <c r="F181" s="15"/>
      <c r="G181" s="15"/>
      <c r="H181" s="15"/>
      <c r="I181" s="15"/>
      <c r="K181" s="15"/>
      <c r="L181" s="15"/>
      <c r="M181" s="15"/>
      <c r="N181" s="15"/>
      <c r="O181" s="15"/>
      <c r="P181" s="15"/>
      <c r="Q181" s="15"/>
      <c r="R181" s="15"/>
      <c r="S181" s="15"/>
    </row>
    <row r="182" spans="1:19" s="15" customFormat="1" ht="13.15"/>
    <row r="183" spans="1:19" s="15" customFormat="1" ht="13.15"/>
    <row r="184" spans="1:19" s="15" customFormat="1">
      <c r="K184" s="5"/>
      <c r="L184" s="5"/>
      <c r="M184" s="5"/>
      <c r="N184" s="5"/>
      <c r="O184" s="5"/>
      <c r="P184" s="5"/>
      <c r="Q184" s="5"/>
      <c r="R184" s="5"/>
      <c r="S184" s="5"/>
    </row>
    <row r="185" spans="1:19" s="15" customFormat="1">
      <c r="A185" s="5"/>
      <c r="B185" s="5"/>
      <c r="C185" s="5"/>
      <c r="D185" s="5"/>
      <c r="E185" s="5"/>
      <c r="F185" s="5"/>
      <c r="G185" s="5"/>
      <c r="H185" s="5"/>
      <c r="I185" s="5"/>
    </row>
    <row r="186" spans="1:19">
      <c r="A186" s="15"/>
      <c r="B186" s="15"/>
      <c r="C186" s="15"/>
      <c r="D186" s="15"/>
      <c r="E186" s="15"/>
      <c r="F186" s="15"/>
      <c r="G186" s="15"/>
      <c r="H186" s="15"/>
      <c r="I186" s="15"/>
      <c r="K186" s="15"/>
      <c r="L186" s="15"/>
      <c r="M186" s="15"/>
      <c r="N186" s="15"/>
      <c r="O186" s="15"/>
      <c r="P186" s="15"/>
      <c r="Q186" s="15"/>
      <c r="R186" s="15"/>
      <c r="S186" s="15"/>
    </row>
    <row r="187" spans="1:19" s="15" customFormat="1" ht="13.15"/>
    <row r="188" spans="1:19" s="15" customFormat="1">
      <c r="K188" s="5"/>
      <c r="L188" s="5"/>
      <c r="M188" s="5"/>
      <c r="N188" s="5"/>
      <c r="O188" s="5"/>
      <c r="P188" s="5"/>
      <c r="Q188" s="5"/>
      <c r="R188" s="5"/>
      <c r="S188" s="5"/>
    </row>
    <row r="189" spans="1:19" s="15" customFormat="1">
      <c r="A189" s="5"/>
      <c r="B189" s="5"/>
      <c r="C189" s="5"/>
      <c r="D189" s="5"/>
      <c r="E189" s="5"/>
      <c r="F189" s="5"/>
      <c r="G189" s="5"/>
      <c r="H189" s="5"/>
      <c r="I189" s="5"/>
    </row>
    <row r="190" spans="1:19">
      <c r="A190" s="15"/>
      <c r="B190" s="15"/>
      <c r="C190" s="15"/>
      <c r="D190" s="15"/>
      <c r="E190" s="15"/>
      <c r="F190" s="15"/>
      <c r="G190" s="15"/>
      <c r="H190" s="15"/>
      <c r="I190" s="15"/>
    </row>
    <row r="191" spans="1:19" s="15" customFormat="1">
      <c r="A191" s="5"/>
      <c r="B191" s="5"/>
      <c r="C191" s="5"/>
      <c r="D191" s="5"/>
      <c r="E191" s="5"/>
      <c r="F191" s="6"/>
      <c r="G191" s="6"/>
      <c r="H191" s="7"/>
      <c r="I191" s="5"/>
      <c r="K191" s="5"/>
      <c r="L191" s="5"/>
      <c r="M191" s="5"/>
      <c r="N191" s="5"/>
      <c r="O191" s="5"/>
      <c r="P191" s="5"/>
      <c r="Q191" s="5"/>
      <c r="R191" s="5"/>
      <c r="S191" s="5"/>
    </row>
  </sheetData>
  <mergeCells count="84">
    <mergeCell ref="Q1:Q2"/>
    <mergeCell ref="R1:R2"/>
    <mergeCell ref="S1:S2"/>
    <mergeCell ref="A15:I15"/>
    <mergeCell ref="A16:I17"/>
    <mergeCell ref="K1:K2"/>
    <mergeCell ref="L1:M2"/>
    <mergeCell ref="N1:N2"/>
    <mergeCell ref="O1:O2"/>
    <mergeCell ref="P1:P2"/>
    <mergeCell ref="A1:I14"/>
    <mergeCell ref="G89:G90"/>
    <mergeCell ref="H89:H90"/>
    <mergeCell ref="S89:S90"/>
    <mergeCell ref="K89:K90"/>
    <mergeCell ref="L89:M90"/>
    <mergeCell ref="N89:N90"/>
    <mergeCell ref="O89:O90"/>
    <mergeCell ref="P89:P90"/>
    <mergeCell ref="Q89:Q90"/>
    <mergeCell ref="R89:R90"/>
    <mergeCell ref="A89:A90"/>
    <mergeCell ref="B89:C90"/>
    <mergeCell ref="D89:D90"/>
    <mergeCell ref="E89:E90"/>
    <mergeCell ref="F89:F90"/>
    <mergeCell ref="K158:S159"/>
    <mergeCell ref="E19:I19"/>
    <mergeCell ref="E18:I18"/>
    <mergeCell ref="E20:I20"/>
    <mergeCell ref="E56:E57"/>
    <mergeCell ref="F56:F57"/>
    <mergeCell ref="H56:H57"/>
    <mergeCell ref="I56:I57"/>
    <mergeCell ref="G56:G57"/>
    <mergeCell ref="I54:I55"/>
    <mergeCell ref="G24:G25"/>
    <mergeCell ref="H24:H25"/>
    <mergeCell ref="I24:I25"/>
    <mergeCell ref="I27:I29"/>
    <mergeCell ref="F24:F25"/>
    <mergeCell ref="I89:I90"/>
    <mergeCell ref="B56:C57"/>
    <mergeCell ref="A54:A55"/>
    <mergeCell ref="F54:F55"/>
    <mergeCell ref="G54:G55"/>
    <mergeCell ref="H54:H55"/>
    <mergeCell ref="A56:A57"/>
    <mergeCell ref="D56:D57"/>
    <mergeCell ref="A50:A51"/>
    <mergeCell ref="F50:F51"/>
    <mergeCell ref="G50:G51"/>
    <mergeCell ref="H50:H51"/>
    <mergeCell ref="I50:I51"/>
    <mergeCell ref="A52:A53"/>
    <mergeCell ref="F52:F53"/>
    <mergeCell ref="G52:G53"/>
    <mergeCell ref="H52:H53"/>
    <mergeCell ref="I52:I53"/>
    <mergeCell ref="A46:A47"/>
    <mergeCell ref="F46:F47"/>
    <mergeCell ref="G46:G47"/>
    <mergeCell ref="H46:H47"/>
    <mergeCell ref="I46:I47"/>
    <mergeCell ref="A48:A49"/>
    <mergeCell ref="F48:F49"/>
    <mergeCell ref="G48:G49"/>
    <mergeCell ref="H48:H49"/>
    <mergeCell ref="I48:I49"/>
    <mergeCell ref="A27:A29"/>
    <mergeCell ref="E27:E29"/>
    <mergeCell ref="F27:F29"/>
    <mergeCell ref="G27:G29"/>
    <mergeCell ref="H27:H29"/>
    <mergeCell ref="A19:B19"/>
    <mergeCell ref="C19:D19"/>
    <mergeCell ref="A21:B21"/>
    <mergeCell ref="C21:D21"/>
    <mergeCell ref="E21:I21"/>
    <mergeCell ref="A24:A25"/>
    <mergeCell ref="B24:B25"/>
    <mergeCell ref="C24:C25"/>
    <mergeCell ref="D24:D25"/>
    <mergeCell ref="E24:E25"/>
  </mergeCells>
  <phoneticPr fontId="15" type="noConversion"/>
  <conditionalFormatting sqref="E27 P86:P88">
    <cfRule type="cellIs" dxfId="10" priority="18" operator="lessThan">
      <formula>-584.6015591</formula>
    </cfRule>
  </conditionalFormatting>
  <conditionalFormatting sqref="E27 P86:P88">
    <cfRule type="cellIs" dxfId="9" priority="19" operator="lessThan">
      <formula>0</formula>
    </cfRule>
  </conditionalFormatting>
  <conditionalFormatting sqref="A86:A87">
    <cfRule type="duplicateValues" dxfId="8" priority="16"/>
    <cfRule type="duplicateValues" dxfId="7" priority="17"/>
  </conditionalFormatting>
  <conditionalFormatting sqref="P74:P75">
    <cfRule type="cellIs" dxfId="6" priority="14" operator="lessThan">
      <formula>-584.6015591</formula>
    </cfRule>
  </conditionalFormatting>
  <conditionalFormatting sqref="P74:P75">
    <cfRule type="cellIs" dxfId="5" priority="15" operator="lessThan">
      <formula>0</formula>
    </cfRule>
  </conditionalFormatting>
  <conditionalFormatting sqref="P81:P84">
    <cfRule type="cellIs" dxfId="4" priority="12" operator="lessThan">
      <formula>-584.6015591</formula>
    </cfRule>
  </conditionalFormatting>
  <conditionalFormatting sqref="P81:P84">
    <cfRule type="cellIs" dxfId="3" priority="13" operator="lessThan">
      <formula>0</formula>
    </cfRule>
  </conditionalFormatting>
  <conditionalFormatting sqref="F122:F126">
    <cfRule type="cellIs" dxfId="2" priority="9" operator="lessThan">
      <formula>-584.6015591</formula>
    </cfRule>
  </conditionalFormatting>
  <conditionalFormatting sqref="F127">
    <cfRule type="cellIs" dxfId="1" priority="8" operator="lessThan">
      <formula>-584.6015591</formula>
    </cfRule>
  </conditionalFormatting>
  <conditionalFormatting sqref="F128:F129">
    <cfRule type="cellIs" dxfId="0" priority="7" operator="lessThan">
      <formula>-584.6015591</formula>
    </cfRule>
  </conditionalFormatting>
  <dataValidations count="1">
    <dataValidation type="whole" allowBlank="1" showInputMessage="1" showErrorMessage="1" error="Merci de saisir uniquement des nombres entiers" prompt="Merci de saisir uniquement des nombres entiers" sqref="R147 H22:H27 H46 H48 H50 H52 H54 H56 G58:G62 G78:H87 Q8:Q12 G64:G77 Q144:Q147 R55 H31:H44 H89:H90 R73 R89:R90 R4:R8 R1:R2" xr:uid="{8D73B8FD-5050-4B26-A73F-CE543C70B0C8}">
      <formula1>1</formula1>
      <formula2>100</formula2>
    </dataValidation>
  </dataValidations>
  <printOptions horizontalCentered="1" verticalCentered="1"/>
  <pageMargins left="0.70866141732283472" right="0.70866141732283472" top="0.74803149606299213" bottom="0.74803149606299213" header="0.31496062992125984" footer="0.31496062992125984"/>
  <pageSetup paperSize="8" scale="64" fitToHeight="2" orientation="landscape" r:id="rId1"/>
  <rowBreaks count="1" manualBreakCount="1">
    <brk id="88"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2" ma:contentTypeDescription="Crée un document." ma:contentTypeScope="" ma:versionID="66f0ccf2c57318fcb10e85e2b8956296">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56995607b1becc02285e5381ae8a15fc"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2F6E4F-543E-43FF-9357-4DC1009C15E9}">
  <ds:schemaRefs>
    <ds:schemaRef ds:uri="http://schemas.microsoft.com/office/2006/metadata/properties"/>
    <ds:schemaRef ds:uri="http://purl.org/dc/dcmitype/"/>
    <ds:schemaRef ds:uri="7393eadc-9a2a-4b4d-9d79-d00f6487837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d124e8eb-d5b2-4e33-8f56-dd3bc86aec32"/>
    <ds:schemaRef ds:uri="http://purl.org/dc/elements/1.1/"/>
  </ds:schemaRefs>
</ds:datastoreItem>
</file>

<file path=customXml/itemProps2.xml><?xml version="1.0" encoding="utf-8"?>
<ds:datastoreItem xmlns:ds="http://schemas.openxmlformats.org/officeDocument/2006/customXml" ds:itemID="{BFF4F730-5679-477E-9972-5CF5A5A4E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eadc-9a2a-4b4d-9d79-d00f6487837e"/>
    <ds:schemaRef ds:uri="d124e8eb-d5b2-4e33-8f56-dd3bc86ae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8B7BA-7378-4B2E-AC9D-8374C4613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Marketing02 M02DV. DOMAINES ET VILLAGES</dc:creator>
  <cp:lastModifiedBy>Virginie BOSSUYT</cp:lastModifiedBy>
  <cp:lastPrinted>2022-02-04T08:54:53Z</cp:lastPrinted>
  <dcterms:created xsi:type="dcterms:W3CDTF">2022-01-31T11:11:29Z</dcterms:created>
  <dcterms:modified xsi:type="dcterms:W3CDTF">2022-02-07T15:01:23Z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ies>
</file>