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OMAINES_ET_VILLAGES\Desktop\capeb 21\"/>
    </mc:Choice>
  </mc:AlternateContent>
  <xr:revisionPtr revIDLastSave="0" documentId="13_ncr:1_{B3F0A177-F51F-410C-AFA6-233FB5EE612D}" xr6:coauthVersionLast="46" xr6:coauthVersionMax="46" xr10:uidLastSave="{00000000-0000-0000-0000-000000000000}"/>
  <workbookProtection workbookAlgorithmName="SHA-512" workbookHashValue="WwiRefnb/AYTXsasg3hZ4lcy5w3EQBakg/k0dETxZCtSiJB+TTAkD10LyrNv5rGnt0leOOgeaaUCNaUcT73fHg==" workbookSaltValue="kfpDfLUOuDj+a8aRnimhXA==" workbookSpinCount="100000" lockStructure="1"/>
  <bookViews>
    <workbookView xWindow="-120" yWindow="-120" windowWidth="20730" windowHeight="11160" xr2:uid="{00000000-000D-0000-FFFF-FFFF00000000}"/>
  </bookViews>
  <sheets>
    <sheet name="Feuil1" sheetId="1" r:id="rId1"/>
  </sheets>
  <definedNames>
    <definedName name="_xlnm._FilterDatabase" localSheetId="0" hidden="1">Feuil1!$A$67:$L$141</definedName>
    <definedName name="_xlnm.Print_Area" localSheetId="0">Feuil1!$A$1:$S$176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8" i="1" l="1"/>
  <c r="S106" i="1"/>
  <c r="I176" i="1"/>
  <c r="I175" i="1"/>
  <c r="I174" i="1"/>
  <c r="I167" i="1"/>
  <c r="I168" i="1"/>
  <c r="I157" i="1"/>
  <c r="I163" i="1"/>
  <c r="I153" i="1"/>
  <c r="I138" i="1"/>
  <c r="I136" i="1"/>
  <c r="I94" i="1"/>
  <c r="I93" i="1"/>
  <c r="I92" i="1"/>
  <c r="S88" i="1"/>
  <c r="S84" i="1"/>
  <c r="S83" i="1"/>
  <c r="S79" i="1"/>
  <c r="S81" i="1"/>
  <c r="S80" i="1"/>
  <c r="S74" i="1"/>
  <c r="S54" i="1"/>
  <c r="S49" i="1"/>
  <c r="S5" i="1"/>
  <c r="I75" i="1"/>
  <c r="I63" i="1"/>
  <c r="I68" i="1"/>
  <c r="I70" i="1"/>
  <c r="I61" i="1"/>
  <c r="I59" i="1"/>
  <c r="I57" i="1"/>
  <c r="I55" i="1"/>
  <c r="I53" i="1"/>
  <c r="S20" i="1" l="1"/>
  <c r="I41" i="1"/>
  <c r="I42" i="1"/>
  <c r="I43" i="1"/>
  <c r="I44" i="1"/>
  <c r="I45" i="1"/>
  <c r="I51" i="1"/>
  <c r="I49" i="1"/>
  <c r="I47" i="1"/>
  <c r="S119" i="1"/>
  <c r="S117" i="1"/>
  <c r="S116" i="1"/>
  <c r="S115" i="1"/>
  <c r="S111" i="1"/>
  <c r="S112" i="1"/>
  <c r="S113" i="1"/>
  <c r="S103" i="1"/>
  <c r="S102" i="1"/>
  <c r="S107" i="1"/>
  <c r="S104" i="1"/>
  <c r="S105" i="1"/>
  <c r="S108" i="1"/>
  <c r="S109" i="1"/>
  <c r="S101" i="1"/>
  <c r="S100" i="1"/>
  <c r="I170" i="1"/>
  <c r="I171" i="1"/>
  <c r="I172" i="1"/>
  <c r="I166" i="1"/>
  <c r="I169" i="1"/>
  <c r="S95" i="1"/>
  <c r="S96" i="1"/>
  <c r="S97" i="1"/>
  <c r="S98" i="1"/>
  <c r="S94" i="1"/>
  <c r="S93" i="1"/>
  <c r="S92" i="1"/>
  <c r="I156" i="1"/>
  <c r="I149" i="1"/>
  <c r="I152" i="1"/>
  <c r="I154" i="1"/>
  <c r="I151" i="1"/>
  <c r="I155" i="1"/>
  <c r="I158" i="1"/>
  <c r="I161" i="1"/>
  <c r="I162" i="1"/>
  <c r="I164" i="1"/>
  <c r="I159" i="1"/>
  <c r="I150" i="1"/>
  <c r="I147" i="1"/>
  <c r="I140" i="1"/>
  <c r="I142" i="1"/>
  <c r="I145" i="1"/>
  <c r="I139" i="1"/>
  <c r="I143" i="1"/>
  <c r="I141" i="1"/>
  <c r="I144" i="1"/>
  <c r="I146" i="1"/>
  <c r="I135" i="1"/>
  <c r="I134" i="1"/>
  <c r="I130" i="1"/>
  <c r="I132" i="1"/>
  <c r="I131" i="1"/>
  <c r="I123" i="1"/>
  <c r="I126" i="1"/>
  <c r="I121" i="1"/>
  <c r="I124" i="1"/>
  <c r="I127" i="1"/>
  <c r="I128" i="1"/>
  <c r="I125" i="1"/>
  <c r="I122" i="1"/>
  <c r="I119" i="1"/>
  <c r="I116" i="1"/>
  <c r="I118" i="1"/>
  <c r="I117" i="1"/>
  <c r="I106" i="1" l="1"/>
  <c r="I109" i="1"/>
  <c r="I111" i="1"/>
  <c r="I112" i="1"/>
  <c r="I113" i="1"/>
  <c r="I114" i="1"/>
  <c r="I108" i="1"/>
  <c r="I107" i="1"/>
  <c r="I104" i="1"/>
  <c r="I103" i="1"/>
  <c r="I102" i="1"/>
  <c r="I101" i="1"/>
  <c r="I96" i="1"/>
  <c r="I98" i="1"/>
  <c r="I97" i="1"/>
  <c r="I99" i="1"/>
  <c r="S87" i="1"/>
  <c r="S86" i="1"/>
  <c r="S59" i="1"/>
  <c r="S60" i="1"/>
  <c r="S61" i="1"/>
  <c r="S58" i="1"/>
  <c r="S57" i="1"/>
  <c r="S65" i="1"/>
  <c r="S67" i="1"/>
  <c r="S73" i="1"/>
  <c r="S68" i="1"/>
  <c r="S71" i="1"/>
  <c r="S70" i="1"/>
  <c r="S69" i="1"/>
  <c r="S66" i="1"/>
  <c r="S72" i="1"/>
  <c r="S75" i="1"/>
  <c r="S76" i="1"/>
  <c r="S77" i="1"/>
  <c r="S78" i="1"/>
  <c r="S64" i="1"/>
  <c r="S63" i="1"/>
  <c r="S47" i="1"/>
  <c r="S48" i="1"/>
  <c r="S50" i="1"/>
  <c r="S52" i="1"/>
  <c r="S53" i="1"/>
  <c r="S55" i="1"/>
  <c r="S51" i="1"/>
  <c r="S45" i="1"/>
  <c r="S46" i="1"/>
  <c r="S40" i="1"/>
  <c r="S43" i="1"/>
  <c r="S42" i="1"/>
  <c r="S41" i="1"/>
  <c r="S39" i="1"/>
  <c r="S35" i="1"/>
  <c r="S36" i="1"/>
  <c r="S37" i="1"/>
  <c r="S34" i="1"/>
  <c r="S30" i="1"/>
  <c r="S31" i="1"/>
  <c r="S32" i="1"/>
  <c r="S27" i="1"/>
  <c r="S28" i="1"/>
  <c r="S29" i="1"/>
  <c r="S21" i="1"/>
  <c r="S22" i="1"/>
  <c r="S23" i="1"/>
  <c r="S24" i="1"/>
  <c r="S25" i="1"/>
  <c r="S16" i="1"/>
  <c r="S17" i="1"/>
  <c r="I71" i="1"/>
  <c r="I72" i="1"/>
  <c r="I73" i="1"/>
  <c r="I74" i="1"/>
  <c r="I76" i="1"/>
  <c r="I77" i="1"/>
  <c r="I78" i="1"/>
  <c r="I79" i="1"/>
  <c r="I80" i="1"/>
  <c r="I81" i="1"/>
  <c r="I82" i="1"/>
  <c r="S10" i="1"/>
  <c r="I83" i="1"/>
  <c r="I69" i="1"/>
  <c r="S8" i="1"/>
  <c r="I86" i="1"/>
  <c r="S4" i="1"/>
  <c r="I84" i="1"/>
  <c r="S6" i="1"/>
  <c r="S7" i="1"/>
  <c r="I88" i="1"/>
  <c r="S9" i="1"/>
  <c r="S11" i="1"/>
  <c r="S12" i="1"/>
  <c r="S13" i="1"/>
  <c r="S14" i="1"/>
  <c r="S18" i="1"/>
  <c r="I37" i="1" l="1"/>
  <c r="S121" i="1" s="1"/>
</calcChain>
</file>

<file path=xl/sharedStrings.xml><?xml version="1.0" encoding="utf-8"?>
<sst xmlns="http://schemas.openxmlformats.org/spreadsheetml/2006/main" count="666" uniqueCount="286">
  <si>
    <t>NOM DU REGROUPEUR</t>
  </si>
  <si>
    <t>N° CLIENT</t>
  </si>
  <si>
    <t>VOS INFORMATIONS - NOM, PRÉNOM</t>
  </si>
  <si>
    <t>TEL. (PORTABLE)</t>
  </si>
  <si>
    <t>ADRESSE MAIL</t>
  </si>
  <si>
    <t>Code Art</t>
  </si>
  <si>
    <t>APPELLATION</t>
  </si>
  <si>
    <t>COUL.</t>
  </si>
  <si>
    <t>MILL.</t>
  </si>
  <si>
    <t>Prix vente Particulier (P.P.)</t>
  </si>
  <si>
    <t>Nbre de Lots</t>
  </si>
  <si>
    <t>TOTAL</t>
  </si>
  <si>
    <t>OFFRE 1=3</t>
  </si>
  <si>
    <t>Prix du Lot</t>
  </si>
  <si>
    <t>Rouge</t>
  </si>
  <si>
    <t>CABERNET SAUVIGNON (VDF) Pavillon la Croix Monsognac</t>
  </si>
  <si>
    <t>BORDEAUX Château Bel-Air</t>
  </si>
  <si>
    <t xml:space="preserve">OFFRE 1=2 </t>
  </si>
  <si>
    <t>P.P.</t>
  </si>
  <si>
    <t>Nb Lots</t>
  </si>
  <si>
    <t>COTES-DU-RHONE Héritage Cavare</t>
  </si>
  <si>
    <t>Blanc</t>
  </si>
  <si>
    <t>19-20</t>
  </si>
  <si>
    <t>SYRAH (VDF) Desroche</t>
  </si>
  <si>
    <t>LES ESSENTIELLES (VDF) Pavillon la Croix Monsognac</t>
  </si>
  <si>
    <t>Rosé</t>
  </si>
  <si>
    <t>HAUT MEDOC Château La Dame Blanche</t>
  </si>
  <si>
    <t>PINOT BLANC (VDF) Michel Kurtz</t>
  </si>
  <si>
    <t>OFFRE EN LOT 1 &amp; 1</t>
  </si>
  <si>
    <t>Prix de la btle</t>
  </si>
  <si>
    <t>CHABLIS TRADITION Maison Colin Seguin</t>
  </si>
  <si>
    <t>CHARDONNAY (VDF) TERROIR Maison Colin Seguin</t>
  </si>
  <si>
    <t>JULIENAS TRADITION Maison Colin Seguin</t>
  </si>
  <si>
    <t>REGNIE TERROIR Maison Colin Seguin</t>
  </si>
  <si>
    <t>MOULIN-A-VENT EXCELLENCE "Les Messieurs" Maison Colin Seguin</t>
  </si>
  <si>
    <t>COTEAUX BOURGUIGNONS EXCELLENCE Maison Colin Seguin</t>
  </si>
  <si>
    <t>16-18</t>
  </si>
  <si>
    <t>SAINT ROMAIN Paris l'Hospitalier</t>
  </si>
  <si>
    <t>PINOT NOIR Le cul-au-loup (VDF) Paris l'Hospitalier</t>
  </si>
  <si>
    <t>POUILLY-FUISSE Chazeau Les Renardières</t>
  </si>
  <si>
    <t>CHAZEAU (VDF) Chazeau Les Renardières</t>
  </si>
  <si>
    <t>PIC-SAINT-LOUP "La Tramontane" L'Oratoire des Quatre Vents</t>
  </si>
  <si>
    <t>CORBIERES "L'Aquilon" L'Oratoire des Quatre Vents</t>
  </si>
  <si>
    <t>MEDOC CRU BOURGEOIS Château Roquegrave</t>
  </si>
  <si>
    <t>COTES DE BOURG Château Haut Barateau</t>
  </si>
  <si>
    <t>BOURGUEIL Domaine Nathalie Omasson</t>
  </si>
  <si>
    <t>SAUMUR CHAMPIGNY Anne Dexemple</t>
  </si>
  <si>
    <t>POUILLY-FUME Maison Deschesnes</t>
  </si>
  <si>
    <t>MENETOU-SALON Maison Deschesnes</t>
  </si>
  <si>
    <t>Prix vente Particulier</t>
  </si>
  <si>
    <t>ECART* en %</t>
  </si>
  <si>
    <t>Prix vente C.G.</t>
  </si>
  <si>
    <t>Nbre de cartons</t>
  </si>
  <si>
    <t>MAISON COLIN SEGUIN</t>
  </si>
  <si>
    <t>CHARDONNAY (VDF) EXCELLENCE</t>
  </si>
  <si>
    <t>MÂCON TRADITION</t>
  </si>
  <si>
    <t>MÂCON VILLAGES TERROIR</t>
  </si>
  <si>
    <t>BOURGOGNE ALIGOTÉ TRADITION</t>
  </si>
  <si>
    <t>SAINT-BRIS TERROIR</t>
  </si>
  <si>
    <t>BOUZERON TERROIR</t>
  </si>
  <si>
    <t>SAINT-VERAN TERROIR</t>
  </si>
  <si>
    <t>BOURGOGNE HAUTES CÔTES DE BEAUNE TRADITION</t>
  </si>
  <si>
    <t>MÂCON PIERRECLOS EXCELLENCE</t>
  </si>
  <si>
    <t>BOURGOGNE CHARDONNAY "Cuvée Jean Sans Peur" EXCELLENCE</t>
  </si>
  <si>
    <t>MONTAGNY EXCELLENCE</t>
  </si>
  <si>
    <t>RULLY EXCELLENCE</t>
  </si>
  <si>
    <t>MERCUREY  EXCELLENCE</t>
  </si>
  <si>
    <t>CHABLIS 1ER CRU "Vau de vey"  EXCELLENCE</t>
  </si>
  <si>
    <t>POUILLY-FUISSÉ EXCELLENCE</t>
  </si>
  <si>
    <t>PINOT NOIR (VDF) EXCELLENCE</t>
  </si>
  <si>
    <t>MORGON TERROIR</t>
  </si>
  <si>
    <t>SAINT-AMOUR TRADITION</t>
  </si>
  <si>
    <t>MÂCON  EXCELLENCE</t>
  </si>
  <si>
    <t>SAINT-AMOUR EXCELLENCE</t>
  </si>
  <si>
    <t>BOURGOGNE PINOT NOIR "Cuvée Jean Sans Peur" EXCELLENCE</t>
  </si>
  <si>
    <t>BROUILLY EXCELLENCE</t>
  </si>
  <si>
    <t>MORGON Les Charmes EXCELLENCE</t>
  </si>
  <si>
    <t>JULIÉNAS "Les Impatientes" EXCELLENCE</t>
  </si>
  <si>
    <t>MOULIN-À-VENT EXCELLENCE</t>
  </si>
  <si>
    <t>AUXEY-DURESSES EXCELLENCE</t>
  </si>
  <si>
    <t>SAINT AUBIN  TRADITION</t>
  </si>
  <si>
    <t>SAINT ROMAIN  EXCELLENCE</t>
  </si>
  <si>
    <t>MERCUREY  "L'Audacieux" EXCELLENCE</t>
  </si>
  <si>
    <t>18|19</t>
  </si>
  <si>
    <t>MONTHELIE  EXCELLENCE</t>
  </si>
  <si>
    <t>SAVIGNY-LÈS-BEAUNE EXCELLENCE</t>
  </si>
  <si>
    <t>SANTENAY 1er Cru "Beauregard" EXCELLENCE</t>
  </si>
  <si>
    <t>MAISON COLIN SEGUIN COLLECTION</t>
  </si>
  <si>
    <t>C.G.</t>
  </si>
  <si>
    <t>Nb cartons</t>
  </si>
  <si>
    <t>Coffret Hospices de Beaune 2 bouteilles - Beaune 1er Cru / Monthélie</t>
  </si>
  <si>
    <t xml:space="preserve">Coffret Hospices de Beaune 1 bouteille - Pommard </t>
  </si>
  <si>
    <t>COFFRET COLLECTION (VDF)** (coffret de 6 btles vendu à l'unité)</t>
  </si>
  <si>
    <t>B+R</t>
  </si>
  <si>
    <t>PARIS L'HOSPITALIER</t>
  </si>
  <si>
    <t>LES TROIS CROIX (VDF)</t>
  </si>
  <si>
    <t>SANTENAY Les Cornières</t>
  </si>
  <si>
    <t>MARANGES</t>
  </si>
  <si>
    <t>CHÂTEAU DE LACHASSAGNE</t>
  </si>
  <si>
    <t>CREMANT DE BOURGOGNE  Brut</t>
  </si>
  <si>
    <t>BOURGOGNE PINOT NOIR "Clos du Château"</t>
  </si>
  <si>
    <t>BOURGOGNE CHARDONNAY "Clos du Château"</t>
  </si>
  <si>
    <t>BOURGOGNE PINOT NOIR "Clos du Château" PRESTIGE</t>
  </si>
  <si>
    <t>BOURGOGNE CHARDONNAY "Clos du Château" PRESTIGE</t>
  </si>
  <si>
    <t>CHAZEAU LES RENARDIÈRES</t>
  </si>
  <si>
    <t xml:space="preserve">MACON BRAY </t>
  </si>
  <si>
    <t>DIVINE SYBILLE LA SEPTENTRIONALE</t>
  </si>
  <si>
    <t>SAINT JOSEPH (vendu par 3 bouteilles)</t>
  </si>
  <si>
    <t>HERMITAGE  (vendu par 3 bouteilles)</t>
  </si>
  <si>
    <t>CÔTE RÔTIE (vendu par 3 bouteilles)</t>
  </si>
  <si>
    <t>HÉRITAGE CAVARE</t>
  </si>
  <si>
    <t>CHÂTEAUNEUF-DU-PAPE</t>
  </si>
  <si>
    <t>SECUNDUS (VDF)</t>
  </si>
  <si>
    <t xml:space="preserve">TERTIO - VIOGNIER  (VDF) </t>
  </si>
  <si>
    <t>MUSCAT À PETITS GRAINS (VDF)</t>
  </si>
  <si>
    <t xml:space="preserve">TERTIO (VDF) </t>
  </si>
  <si>
    <t>BEAUMES-DE-VENISE</t>
  </si>
  <si>
    <t>LAUDUN Côtes-du-Rhône Villages</t>
  </si>
  <si>
    <t>CHUSCLAN Côtes-du-Rhône Villages</t>
  </si>
  <si>
    <t>SABLET Côtes-du-Rhône Villages</t>
  </si>
  <si>
    <t>RASTEAU</t>
  </si>
  <si>
    <t>LES HERITIERS ALBERT BERNARD</t>
  </si>
  <si>
    <t>LES GREGES (VDF)</t>
  </si>
  <si>
    <t>VACQUEYRAS</t>
  </si>
  <si>
    <t>VACQUEYRAS "LA GARRIGUE"</t>
  </si>
  <si>
    <t>VILLA D'ERG</t>
  </si>
  <si>
    <t>SYRAH (VDF) "Rencontre Sauvage"</t>
  </si>
  <si>
    <t>CÔTES-DU-RHÔNE Vieilles Vignes</t>
  </si>
  <si>
    <t>VIOGNIER (VDF) "Le Temps du Grapillage"</t>
  </si>
  <si>
    <t>VAISON-LA-ROMAINE Côtes-du-Rhône Villages</t>
  </si>
  <si>
    <t xml:space="preserve">COSTIÈRES-DE-NÎMES </t>
  </si>
  <si>
    <t xml:space="preserve">LIRAC </t>
  </si>
  <si>
    <t>CÔTES DU RHÔNE Vieilles Vignes BIO</t>
  </si>
  <si>
    <t>CÔTES DU RHÔNE BIO</t>
  </si>
  <si>
    <t>VISAN Côtes-du-Rhône Villages "Clos des Mûres" BIO</t>
  </si>
  <si>
    <t xml:space="preserve">PLAN-DE-DIEU Côtes-du-Rhône Villages BIO </t>
  </si>
  <si>
    <t>CAIRANNE BIO</t>
  </si>
  <si>
    <t>TAVEL BIO</t>
  </si>
  <si>
    <t>LE SENTIER DES DENTELLES (VDF) BIO</t>
  </si>
  <si>
    <t>DOMAINE DE SURIANE</t>
  </si>
  <si>
    <t>COTEAUX D'AIX EN PROVENCE</t>
  </si>
  <si>
    <t>IGP MEDITERRANEE</t>
  </si>
  <si>
    <t>LES DEUX OLIVIERS</t>
  </si>
  <si>
    <t>LES DEUX OLIVIERS  (VDF)</t>
  </si>
  <si>
    <t>CINSAULT</t>
  </si>
  <si>
    <t>SYRAH-VIOGNIER</t>
  </si>
  <si>
    <t>ILE DE BEAUTE</t>
  </si>
  <si>
    <t>IGP ILE DE BEAUTE - SCIACCARELLU</t>
  </si>
  <si>
    <t>IGP ILE DE BEAUTE - NIELLUCIU</t>
  </si>
  <si>
    <t>IGP ILE DE BEAUTE - VERMENTINO</t>
  </si>
  <si>
    <t>SELECTION D'ÉTÉ</t>
  </si>
  <si>
    <t>Nb Cof/Bib</t>
  </si>
  <si>
    <t>BIB GRAMON  (Bib de 10l vendu à l'unité)</t>
  </si>
  <si>
    <t>GRAIN DE FOLIE</t>
  </si>
  <si>
    <t>LES JAMELLES</t>
  </si>
  <si>
    <t>MOURVÈDRE (PAYS D'OC)</t>
  </si>
  <si>
    <t>CLAIR DE ROSE (PAYS D'OC)</t>
  </si>
  <si>
    <t>VIOGNIER (PAYS D'OC)</t>
  </si>
  <si>
    <t>SÉLECTION SPÉCIALE  Grenache-Syrah-Mourvèdre (PAYS D'OC)</t>
  </si>
  <si>
    <t>ORATOIRE DES 4 VENTS</t>
  </si>
  <si>
    <t>LANGUEDOC "Le Cierzo" L'Oratoire des Quatre Vents</t>
  </si>
  <si>
    <t>MINERVOIS "L'Aouro" L'Oratoire des Quatre Vents</t>
  </si>
  <si>
    <t>LA CLAPE "L'autan" L'Oratoire des Quatre Vents</t>
  </si>
  <si>
    <t>SAINT-CHINIAN "Le Gregal" L'Oratoire des Quatre Vents</t>
  </si>
  <si>
    <t>LANGUEDOC</t>
  </si>
  <si>
    <t>MINERVOIS Domaine de la Santoline</t>
  </si>
  <si>
    <t>PIC SAINT LOUP  Mas de la Plume</t>
  </si>
  <si>
    <t>PIC SAINT LOUP Château Valcyre</t>
  </si>
  <si>
    <t>CORBIERES "Cuvée Saint Michel" Domaine de Peyrevent</t>
  </si>
  <si>
    <t xml:space="preserve">BORDEAUX MOELLEUX </t>
  </si>
  <si>
    <t>MONBAZILLAC Château Barrière</t>
  </si>
  <si>
    <t>BORDEAUX MOELLEUX Château Pierron</t>
  </si>
  <si>
    <t>SAINTE-CROIX-DU-MONT Château Lépine</t>
  </si>
  <si>
    <t>LOUPIAC Château Cornélien</t>
  </si>
  <si>
    <t xml:space="preserve">MARQUIS AIME DE COLIGNAC </t>
  </si>
  <si>
    <t>BORDEAUX</t>
  </si>
  <si>
    <t xml:space="preserve">SECRETS DE COLIGNAC (VDF) </t>
  </si>
  <si>
    <t xml:space="preserve">COLOMBINE DE COLIGNAC "Les Colombes" (VDF) </t>
  </si>
  <si>
    <t xml:space="preserve">GONZAGUE DE COLIGNAC (VDF) </t>
  </si>
  <si>
    <t xml:space="preserve">MADIRAN </t>
  </si>
  <si>
    <t xml:space="preserve">CÔTES DE MONTRAVEL </t>
  </si>
  <si>
    <t xml:space="preserve">PACHERENC DU VIC BILH </t>
  </si>
  <si>
    <t>JURANCON</t>
  </si>
  <si>
    <t>PAVILLON LA CROIX MONSOGNAC</t>
  </si>
  <si>
    <t>MALBEC (VDF) Pavillon la Croix Monsognac</t>
  </si>
  <si>
    <t>SAUVIGNON  (VDF) Pavillon la Croix Monsognac</t>
  </si>
  <si>
    <t>MERLOT (VDF) Pavillon la Croix Monsognac</t>
  </si>
  <si>
    <t>BORDEAUX BLANC</t>
  </si>
  <si>
    <t>BORDEAUX  Château Bel-Air Ragon</t>
  </si>
  <si>
    <t>ENTRE-DEUX-MERS "Cuvée Clémence" Cheval Quancard</t>
  </si>
  <si>
    <t xml:space="preserve">ENTRE-DEUX-MERS Château Bouchereau </t>
  </si>
  <si>
    <t>BORDEAUX - RIVE GAUCHE</t>
  </si>
  <si>
    <t>BLAYE CÔTES DE BORDEAUX Château Marinier</t>
  </si>
  <si>
    <t>HAUT MÉDOC "Cuvée la Gravette" Château la Croix Margautot</t>
  </si>
  <si>
    <t>GRAVES  Château Courbon</t>
  </si>
  <si>
    <t>LISTRAC MÉDOC Château Pontet-Salanon</t>
  </si>
  <si>
    <t>MOULIS Château Tour Granins Grand Poujeaux</t>
  </si>
  <si>
    <t xml:space="preserve">MÉDOC Château La Fuie Saint Bonnet </t>
  </si>
  <si>
    <t>11</t>
  </si>
  <si>
    <t>MEDOC CRU BOURGEOIS Château Mazails</t>
  </si>
  <si>
    <t>SAINT-ESTÈPHE Baron d'Estours du Château Tour Saint-Fort</t>
  </si>
  <si>
    <t>SAINT-ESTÈPHE "Cuvée Brana" Château Bel-Air Ortet</t>
  </si>
  <si>
    <t>HAUT MÉDOC CRU BOURGEOIS Château du Taillan</t>
  </si>
  <si>
    <t xml:space="preserve">BORDEAUX - RIVE DROITE </t>
  </si>
  <si>
    <t>PUISSEGUIN-SAINT-ÉMILION Château Dubard Bel-Air</t>
  </si>
  <si>
    <t>FRONSAC "Cuvée Vieux Laroque" Château La Croix Laroque</t>
  </si>
  <si>
    <t xml:space="preserve">BARON SANDRESSE (VDF) </t>
  </si>
  <si>
    <t>LUSSAC-SAINT-ÉMILION Château La Chapelle des Landes</t>
  </si>
  <si>
    <t>PUISSEGUIN-SAINT-ÉMILION Château L'Ormeau Vieux</t>
  </si>
  <si>
    <t>MONTAGNE-SAINT-ÉMILION Château La Fleur Plaisance</t>
  </si>
  <si>
    <t>LALANDE-DE-POMEROL Château Les vieux ormes</t>
  </si>
  <si>
    <t>LALANDE-DE-POMEROL Château champs de Lalande</t>
  </si>
  <si>
    <t>SAINT-ÉMILION GRAND CRU Château de Rol</t>
  </si>
  <si>
    <t>SAINT-ÉMILION GRAND CRU Château Vieux Lavergne</t>
  </si>
  <si>
    <t>SAINT-ÉMILION GRAND CRU Envol de Sansonnet</t>
  </si>
  <si>
    <t xml:space="preserve">COLLECTION BORDEAUX </t>
  </si>
  <si>
    <t>MARGAUX Castel Albion</t>
  </si>
  <si>
    <t>POMEROL Castel Albion</t>
  </si>
  <si>
    <t>PAUILLAC Château Artigues</t>
  </si>
  <si>
    <t>POMEROL "La Fleur des Ormes" Château Grangeneuve</t>
  </si>
  <si>
    <t>VAL DE LOIRE</t>
  </si>
  <si>
    <t>SAINT-NICOLAS-DE-BOURGUEIL Catherine et Richard Rethoré</t>
  </si>
  <si>
    <t>ROSE D'ANJOU Domaine de l'Angelière</t>
  </si>
  <si>
    <t>CABERNET D'ANJOU Domaine de l'Angelière</t>
  </si>
  <si>
    <t>SAUMUR-CHAMPIGNY Domaine de la Seigneurie</t>
  </si>
  <si>
    <t>ANJOU  Domaine de la Guillaumerie</t>
  </si>
  <si>
    <t>ANJOU-VILLAGES Domaine de la Guillaumerie</t>
  </si>
  <si>
    <t>COTEAUX DU LAYON Domaine de la Guillaumerie</t>
  </si>
  <si>
    <t>MAISON DESCHESNES</t>
  </si>
  <si>
    <t>SANCERRE</t>
  </si>
  <si>
    <t>SAUVIGNON - Les songes de Camille</t>
  </si>
  <si>
    <t>PINOT NOIR - L'orgueil de Bérénice</t>
  </si>
  <si>
    <t>ANNE DEXEMPLE &amp; LES HÉRITIERS A.D.</t>
  </si>
  <si>
    <t xml:space="preserve">CABERNET  (VDF) </t>
  </si>
  <si>
    <t>MUSCADET</t>
  </si>
  <si>
    <t>CABERNET (VDF)</t>
  </si>
  <si>
    <t xml:space="preserve">BOURGUEIL </t>
  </si>
  <si>
    <t>SAUVIGNON (VDF) Le Champ du Coq</t>
  </si>
  <si>
    <t xml:space="preserve">POUILLY FUMÉ </t>
  </si>
  <si>
    <t xml:space="preserve">COTEAUX DU LAYON </t>
  </si>
  <si>
    <t>MICHEL KURTZ</t>
  </si>
  <si>
    <t>PINOT NOIR (VDF)</t>
  </si>
  <si>
    <t>PINOT NOIR (VDF) PRESTIGE</t>
  </si>
  <si>
    <t>MUSCAT (VDF)</t>
  </si>
  <si>
    <t>PINOT GRIS (VDF) PRESTIGE</t>
  </si>
  <si>
    <t>RIESLING "Cuvée Anne"</t>
  </si>
  <si>
    <t>RIESLING GRAND CRU</t>
  </si>
  <si>
    <t>PINOT GRIS "Cuvée Caroline"</t>
  </si>
  <si>
    <t>GEWURZTRAMINER "Cuvée Isabelle"</t>
  </si>
  <si>
    <t>GEWURZTRAMINER GRAND CRU</t>
  </si>
  <si>
    <t>GEWURZTRAMINER Vendanges Tardives BIO 50 cl</t>
  </si>
  <si>
    <t>STEPHAN MULHER</t>
  </si>
  <si>
    <t>GEWURZTRAMINER</t>
  </si>
  <si>
    <t>SYLVANER</t>
  </si>
  <si>
    <t>RIESLING</t>
  </si>
  <si>
    <t>EFFERVESCENTS</t>
  </si>
  <si>
    <t>REINE DES LYS  Maison Colin Seguin</t>
  </si>
  <si>
    <t>CHAMPAGNE Brut Suprême Charles Simon</t>
  </si>
  <si>
    <t>CHAMPAGNE Brut  Rosé Charles Simon</t>
  </si>
  <si>
    <t>CHAMPAGNE Blancs de Blancs Brut  Charles Simon</t>
  </si>
  <si>
    <t>MEDOC Château Bois Cardon</t>
  </si>
  <si>
    <t>16|18</t>
  </si>
  <si>
    <t>19|20</t>
  </si>
  <si>
    <t>17|18</t>
  </si>
  <si>
    <t>BOURGOGNE HAUTES-CÔTES DE BEAUNE  le Martroy</t>
  </si>
  <si>
    <t>MARANGES 1er Cru La Fussière</t>
  </si>
  <si>
    <t>SAINT-VERAN "Les Pommards"</t>
  </si>
  <si>
    <t>POUILLY-FUISSE</t>
  </si>
  <si>
    <t xml:space="preserve">SYRAH (VDF) </t>
  </si>
  <si>
    <t xml:space="preserve">TERTIO SYRAH (VDF) </t>
  </si>
  <si>
    <t xml:space="preserve">LUBERON </t>
  </si>
  <si>
    <t>LUBERON bio</t>
  </si>
  <si>
    <t>LIEU DE LIVRAISON</t>
  </si>
  <si>
    <t>Merci d'envoyer votre BON DE COMMANDE AVEC LE REGLEMENT à l'ordre de DOMAINES ET VILLAGES à Domaines et Villages, 4 Route de Dijon 21700 NUITS SAINT GEORGES</t>
  </si>
  <si>
    <r>
      <t xml:space="preserve">AVANTAGE CAPEB </t>
    </r>
    <r>
      <rPr>
        <sz val="12"/>
        <rFont val="Calibri"/>
        <family val="2"/>
        <scheme val="minor"/>
      </rPr>
      <t xml:space="preserve">: FRANCO DE PORT à partir de 300 € TTC </t>
    </r>
  </si>
  <si>
    <t>Notre service livraison vous contactera pour rendez-vous.</t>
  </si>
  <si>
    <t xml:space="preserve">Commande jusqu'à 200 € TTC :           30 € TTC de frais de port </t>
  </si>
  <si>
    <r>
      <t xml:space="preserve">ATTENTION : toute commande reçue </t>
    </r>
    <r>
      <rPr>
        <sz val="10.5"/>
        <color theme="0"/>
        <rFont val="Calibri"/>
        <family val="2"/>
        <scheme val="minor"/>
      </rPr>
      <t>hors</t>
    </r>
    <r>
      <rPr>
        <sz val="11"/>
        <color theme="0"/>
        <rFont val="Calibri"/>
        <family val="2"/>
        <scheme val="minor"/>
      </rPr>
      <t xml:space="preserve"> délai engendrera des frais de livraison</t>
    </r>
  </si>
  <si>
    <t xml:space="preserve">Commande entre 200 et 300 € TTC :  25 € TTC de frais de port </t>
  </si>
  <si>
    <t>Offre valable pour livraison dans le département d'origine</t>
  </si>
  <si>
    <t>Valable du  12/04/21 au 17/05/21</t>
  </si>
  <si>
    <t>LIVRAISON : réception des commandes jusqu'au 17/05/21</t>
  </si>
  <si>
    <t xml:space="preserve">Pour toute commande inférieure à 300€ TTC, une livraison                                                                                                                                                                                                                                                 </t>
  </si>
  <si>
    <t>sans frais de port au siège de la CAPEB  est possible au</t>
  </si>
  <si>
    <t xml:space="preserve">14 rue Amédée Bollée, 10600 BARBEREY ST SULPICE </t>
  </si>
  <si>
    <t>Merci d'envoyer votre BON DE COMMANDE AVEC LE REGLEMENT  à l'ordre de DOMAINES ET VILLAGES par courrier à Domaines et Villages, 4 Route de Dijon 21700 NUITS SAINT GEORGES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</si>
</sst>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sz val="11"/>
      <color theme="0"/>
      <name val="Raleway"/>
      <family val="2"/>
    </font>
    <font>
      <b/>
      <sz val="10"/>
      <color theme="1"/>
      <name val="Raleway"/>
      <family val="2"/>
    </font>
    <font>
      <b/>
      <sz val="9"/>
      <name val="Raleway"/>
      <family val="2"/>
    </font>
    <font>
      <b/>
      <sz val="14"/>
      <color theme="0"/>
      <name val="Raleway"/>
      <family val="2"/>
    </font>
    <font>
      <b/>
      <sz val="10"/>
      <color theme="0"/>
      <name val="Raleway"/>
      <family val="2"/>
    </font>
    <font>
      <b/>
      <sz val="12"/>
      <color theme="0"/>
      <name val="Raleway"/>
      <family val="2"/>
    </font>
    <font>
      <b/>
      <sz val="10"/>
      <color rgb="FF5C4D85"/>
      <name val="Raleway"/>
      <family val="2"/>
    </font>
    <font>
      <b/>
      <sz val="11"/>
      <color rgb="FF5C4D85"/>
      <name val="Raleway"/>
      <family val="2"/>
    </font>
    <font>
      <b/>
      <sz val="11"/>
      <color theme="1"/>
      <name val="Raleway"/>
      <family val="2"/>
    </font>
    <font>
      <b/>
      <sz val="10"/>
      <color theme="1" tint="0.34998626667073579"/>
      <name val="Raleway"/>
      <family val="2"/>
    </font>
    <font>
      <sz val="11"/>
      <color theme="1" tint="0.34998626667073579"/>
      <name val="Raleway"/>
      <family val="2"/>
    </font>
    <font>
      <sz val="10"/>
      <color theme="1" tint="0.34998626667073579"/>
      <name val="Raleway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3FA535"/>
      <name val="Raleway"/>
      <family val="2"/>
    </font>
    <font>
      <b/>
      <sz val="20"/>
      <color theme="0"/>
      <name val="Raleway"/>
      <family val="2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0.5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Raleway"/>
    </font>
    <font>
      <b/>
      <sz val="16"/>
      <color theme="1"/>
      <name val="Raleway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1719"/>
        <bgColor indexed="64"/>
      </patternFill>
    </fill>
    <fill>
      <patternFill patternType="solid">
        <fgColor rgb="FF3FA535"/>
        <bgColor indexed="64"/>
      </patternFill>
    </fill>
    <fill>
      <patternFill patternType="solid">
        <fgColor rgb="FFC55F4D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3D52"/>
      </left>
      <right style="thin">
        <color rgb="FF003D52"/>
      </right>
      <top style="thin">
        <color rgb="FF003D52"/>
      </top>
      <bottom style="thin">
        <color rgb="FF003D52"/>
      </bottom>
      <diagonal/>
    </border>
    <border>
      <left style="thin">
        <color rgb="FF003D52"/>
      </left>
      <right/>
      <top style="thin">
        <color rgb="FF003D52"/>
      </top>
      <bottom/>
      <diagonal/>
    </border>
    <border>
      <left/>
      <right/>
      <top style="thin">
        <color rgb="FF003D52"/>
      </top>
      <bottom/>
      <diagonal/>
    </border>
    <border>
      <left/>
      <right style="thin">
        <color rgb="FF003D52"/>
      </right>
      <top style="thin">
        <color rgb="FF003D52"/>
      </top>
      <bottom/>
      <diagonal/>
    </border>
    <border>
      <left/>
      <right style="thin">
        <color rgb="FF003D52"/>
      </right>
      <top/>
      <bottom/>
      <diagonal/>
    </border>
    <border>
      <left style="thin">
        <color rgb="FF003D52"/>
      </left>
      <right/>
      <top style="thin">
        <color rgb="FF003D52"/>
      </top>
      <bottom style="thin">
        <color rgb="FF003D52"/>
      </bottom>
      <diagonal/>
    </border>
    <border>
      <left/>
      <right/>
      <top style="thin">
        <color rgb="FF003D52"/>
      </top>
      <bottom style="thin">
        <color rgb="FF003D52"/>
      </bottom>
      <diagonal/>
    </border>
    <border>
      <left/>
      <right style="thin">
        <color rgb="FF003D52"/>
      </right>
      <top style="thin">
        <color rgb="FF003D52"/>
      </top>
      <bottom style="thin">
        <color rgb="FF003D52"/>
      </bottom>
      <diagonal/>
    </border>
    <border>
      <left style="thin">
        <color rgb="FF003D52"/>
      </left>
      <right/>
      <top/>
      <bottom/>
      <diagonal/>
    </border>
    <border>
      <left style="thin">
        <color rgb="FF003D52"/>
      </left>
      <right style="thin">
        <color rgb="FF003D52"/>
      </right>
      <top style="thin">
        <color rgb="FF003D52"/>
      </top>
      <bottom/>
      <diagonal/>
    </border>
    <border>
      <left style="thin">
        <color rgb="FF003D52"/>
      </left>
      <right style="thin">
        <color rgb="FF003D52"/>
      </right>
      <top/>
      <bottom/>
      <diagonal/>
    </border>
    <border>
      <left style="thin">
        <color rgb="FF003D52"/>
      </left>
      <right style="thin">
        <color rgb="FF003D52"/>
      </right>
      <top/>
      <bottom style="thin">
        <color rgb="FF003D52"/>
      </bottom>
      <diagonal/>
    </border>
    <border>
      <left style="thin">
        <color rgb="FF5A5587"/>
      </left>
      <right style="thin">
        <color rgb="FF5A5587"/>
      </right>
      <top style="thin">
        <color rgb="FF5A5587"/>
      </top>
      <bottom style="thin">
        <color rgb="FF5A5587"/>
      </bottom>
      <diagonal/>
    </border>
    <border>
      <left style="thin">
        <color rgb="FF5A5587"/>
      </left>
      <right style="thin">
        <color rgb="FF5A5587"/>
      </right>
      <top style="thin">
        <color rgb="FF5A5587"/>
      </top>
      <bottom/>
      <diagonal/>
    </border>
    <border>
      <left style="thin">
        <color rgb="FF5A5587"/>
      </left>
      <right style="thin">
        <color rgb="FF5A5587"/>
      </right>
      <top/>
      <bottom style="thin">
        <color rgb="FF5A5587"/>
      </bottom>
      <diagonal/>
    </border>
    <border>
      <left style="thin">
        <color rgb="FF5A5587"/>
      </left>
      <right/>
      <top style="thin">
        <color rgb="FF5A5587"/>
      </top>
      <bottom/>
      <diagonal/>
    </border>
    <border>
      <left/>
      <right/>
      <top style="thin">
        <color rgb="FF5A5587"/>
      </top>
      <bottom/>
      <diagonal/>
    </border>
    <border>
      <left/>
      <right style="thin">
        <color rgb="FF5A5587"/>
      </right>
      <top style="thin">
        <color rgb="FF5A5587"/>
      </top>
      <bottom/>
      <diagonal/>
    </border>
    <border>
      <left style="thin">
        <color rgb="FF5A5587"/>
      </left>
      <right/>
      <top/>
      <bottom style="thin">
        <color rgb="FF003D52"/>
      </bottom>
      <diagonal/>
    </border>
    <border>
      <left/>
      <right/>
      <top/>
      <bottom style="thin">
        <color rgb="FF003D52"/>
      </bottom>
      <diagonal/>
    </border>
    <border>
      <left/>
      <right style="thin">
        <color rgb="FF5A5587"/>
      </right>
      <top/>
      <bottom style="thin">
        <color rgb="FF003D52"/>
      </bottom>
      <diagonal/>
    </border>
    <border>
      <left style="thin">
        <color rgb="FF003D52"/>
      </left>
      <right style="thin">
        <color rgb="FF003D52"/>
      </right>
      <top style="thin">
        <color rgb="FF5A5587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3" borderId="7" xfId="0" applyFont="1" applyFill="1" applyBorder="1" applyProtection="1"/>
    <xf numFmtId="0" fontId="8" fillId="3" borderId="8" xfId="0" applyFont="1" applyFill="1" applyBorder="1" applyAlignment="1" applyProtection="1">
      <alignment horizontal="left" vertical="center"/>
    </xf>
    <xf numFmtId="0" fontId="3" fillId="3" borderId="8" xfId="0" applyFont="1" applyFill="1" applyBorder="1" applyProtection="1"/>
    <xf numFmtId="0" fontId="3" fillId="3" borderId="8" xfId="0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vertical="center"/>
    </xf>
    <xf numFmtId="0" fontId="10" fillId="3" borderId="4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 applyProtection="1">
      <alignment vertical="center"/>
    </xf>
    <xf numFmtId="0" fontId="4" fillId="3" borderId="12" xfId="0" applyFont="1" applyFill="1" applyBorder="1" applyAlignment="1" applyProtection="1">
      <alignment vertical="center"/>
    </xf>
    <xf numFmtId="0" fontId="10" fillId="3" borderId="12" xfId="0" applyFont="1" applyFill="1" applyBorder="1" applyAlignment="1" applyProtection="1">
      <alignment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vertical="center"/>
    </xf>
    <xf numFmtId="0" fontId="4" fillId="3" borderId="1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Alignment="1">
      <alignment vertical="center"/>
    </xf>
    <xf numFmtId="0" fontId="4" fillId="3" borderId="4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right" vertical="center"/>
    </xf>
    <xf numFmtId="0" fontId="13" fillId="3" borderId="0" xfId="0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vertical="center"/>
    </xf>
    <xf numFmtId="0" fontId="12" fillId="3" borderId="2" xfId="0" applyFont="1" applyFill="1" applyBorder="1" applyAlignment="1" applyProtection="1">
      <alignment vertical="center"/>
    </xf>
    <xf numFmtId="0" fontId="13" fillId="3" borderId="7" xfId="0" applyFont="1" applyFill="1" applyBorder="1" applyAlignment="1" applyProtection="1">
      <alignment horizontal="right" vertical="center"/>
    </xf>
    <xf numFmtId="0" fontId="4" fillId="3" borderId="8" xfId="0" applyFont="1" applyFill="1" applyBorder="1" applyAlignment="1" applyProtection="1">
      <alignment vertical="center"/>
    </xf>
    <xf numFmtId="0" fontId="13" fillId="3" borderId="8" xfId="0" applyFont="1" applyFill="1" applyBorder="1" applyAlignment="1" applyProtection="1">
      <alignment horizontal="left" vertical="center"/>
    </xf>
    <xf numFmtId="0" fontId="13" fillId="3" borderId="8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44" fontId="6" fillId="0" borderId="0" xfId="1" applyFont="1" applyBorder="1" applyAlignment="1" applyProtection="1">
      <alignment vertical="center"/>
    </xf>
    <xf numFmtId="9" fontId="6" fillId="0" borderId="0" xfId="2" applyFont="1" applyAlignment="1">
      <alignment horizontal="center" vertical="center"/>
    </xf>
    <xf numFmtId="44" fontId="6" fillId="0" borderId="0" xfId="1" applyFont="1" applyBorder="1" applyAlignment="1" applyProtection="1">
      <alignment horizontal="center" vertical="center"/>
    </xf>
    <xf numFmtId="44" fontId="11" fillId="0" borderId="0" xfId="0" applyNumberFormat="1" applyFont="1" applyBorder="1" applyAlignment="1" applyProtection="1">
      <alignment vertical="center"/>
    </xf>
    <xf numFmtId="0" fontId="13" fillId="3" borderId="7" xfId="0" applyFont="1" applyFill="1" applyBorder="1" applyAlignment="1" applyProtection="1">
      <alignment vertical="center"/>
    </xf>
    <xf numFmtId="0" fontId="10" fillId="3" borderId="8" xfId="0" applyFont="1" applyFill="1" applyBorder="1" applyAlignment="1" applyProtection="1">
      <alignment vertical="center"/>
    </xf>
    <xf numFmtId="0" fontId="13" fillId="3" borderId="8" xfId="0" applyFont="1" applyFill="1" applyBorder="1" applyAlignment="1" applyProtection="1">
      <alignment vertical="center"/>
    </xf>
    <xf numFmtId="44" fontId="13" fillId="3" borderId="8" xfId="1" applyFont="1" applyFill="1" applyBorder="1" applyAlignment="1" applyProtection="1">
      <alignment vertical="center"/>
    </xf>
    <xf numFmtId="9" fontId="13" fillId="3" borderId="8" xfId="2" applyFont="1" applyFill="1" applyBorder="1" applyAlignment="1">
      <alignment horizontal="center" vertical="center"/>
    </xf>
    <xf numFmtId="44" fontId="13" fillId="3" borderId="8" xfId="1" applyFont="1" applyFill="1" applyBorder="1" applyAlignment="1" applyProtection="1">
      <alignment horizontal="center" vertical="center"/>
    </xf>
    <xf numFmtId="44" fontId="11" fillId="0" borderId="14" xfId="0" applyNumberFormat="1" applyFont="1" applyFill="1" applyBorder="1" applyAlignment="1" applyProtection="1">
      <alignment vertical="center"/>
    </xf>
    <xf numFmtId="0" fontId="14" fillId="0" borderId="14" xfId="0" applyFont="1" applyBorder="1" applyAlignment="1">
      <alignment vertical="top"/>
    </xf>
    <xf numFmtId="0" fontId="14" fillId="0" borderId="14" xfId="0" applyFont="1" applyBorder="1" applyAlignment="1">
      <alignment horizontal="center" vertical="top"/>
    </xf>
    <xf numFmtId="0" fontId="15" fillId="0" borderId="0" xfId="0" applyFont="1" applyProtection="1"/>
    <xf numFmtId="0" fontId="14" fillId="0" borderId="14" xfId="0" applyFont="1" applyFill="1" applyBorder="1" applyAlignment="1">
      <alignment vertical="top"/>
    </xf>
    <xf numFmtId="44" fontId="14" fillId="0" borderId="14" xfId="1" applyFont="1" applyBorder="1" applyAlignment="1">
      <alignment vertical="top"/>
    </xf>
    <xf numFmtId="44" fontId="14" fillId="0" borderId="14" xfId="1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44" fontId="14" fillId="0" borderId="14" xfId="1" applyFont="1" applyBorder="1" applyAlignment="1" applyProtection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5" fillId="0" borderId="0" xfId="0" applyFont="1" applyProtection="1"/>
    <xf numFmtId="0" fontId="4" fillId="3" borderId="3" xfId="0" applyFont="1" applyFill="1" applyBorder="1" applyAlignment="1" applyProtection="1">
      <alignment horizontal="right" vertical="center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vertical="center"/>
    </xf>
    <xf numFmtId="0" fontId="14" fillId="0" borderId="14" xfId="0" applyFont="1" applyBorder="1" applyAlignment="1">
      <alignment horizontal="center" vertical="top" wrapText="1"/>
    </xf>
    <xf numFmtId="44" fontId="14" fillId="0" borderId="14" xfId="0" applyNumberFormat="1" applyFont="1" applyBorder="1" applyAlignment="1" applyProtection="1">
      <alignment vertical="center"/>
    </xf>
    <xf numFmtId="0" fontId="14" fillId="0" borderId="14" xfId="0" applyFont="1" applyFill="1" applyBorder="1" applyAlignment="1">
      <alignment horizontal="center" vertical="top"/>
    </xf>
    <xf numFmtId="44" fontId="14" fillId="0" borderId="14" xfId="1" applyFont="1" applyFill="1" applyBorder="1" applyAlignment="1">
      <alignment vertical="top"/>
    </xf>
    <xf numFmtId="44" fontId="14" fillId="0" borderId="14" xfId="1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44" fontId="14" fillId="0" borderId="14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0" fontId="4" fillId="3" borderId="6" xfId="0" applyFont="1" applyFill="1" applyBorder="1" applyAlignment="1" applyProtection="1">
      <alignment vertical="center"/>
    </xf>
    <xf numFmtId="0" fontId="13" fillId="0" borderId="0" xfId="0" applyFont="1" applyProtection="1"/>
    <xf numFmtId="0" fontId="4" fillId="3" borderId="11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>
      <alignment horizontal="center" vertical="top"/>
    </xf>
    <xf numFmtId="0" fontId="14" fillId="0" borderId="16" xfId="0" applyFont="1" applyFill="1" applyBorder="1" applyAlignment="1">
      <alignment horizontal="center" vertical="top"/>
    </xf>
    <xf numFmtId="0" fontId="3" fillId="0" borderId="0" xfId="0" applyFont="1" applyAlignment="1"/>
    <xf numFmtId="0" fontId="3" fillId="3" borderId="8" xfId="0" applyFont="1" applyFill="1" applyBorder="1" applyAlignment="1" applyProtection="1">
      <protection locked="0"/>
    </xf>
    <xf numFmtId="9" fontId="14" fillId="0" borderId="14" xfId="2" applyFont="1" applyBorder="1" applyAlignment="1">
      <alignment vertical="top"/>
    </xf>
    <xf numFmtId="44" fontId="14" fillId="0" borderId="14" xfId="1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center" vertical="top"/>
    </xf>
    <xf numFmtId="0" fontId="20" fillId="3" borderId="9" xfId="0" applyFont="1" applyFill="1" applyBorder="1" applyAlignment="1" applyProtection="1">
      <alignment horizontal="right" vertical="center"/>
      <protection locked="0"/>
    </xf>
    <xf numFmtId="0" fontId="18" fillId="4" borderId="0" xfId="0" applyFont="1" applyFill="1"/>
    <xf numFmtId="0" fontId="18" fillId="4" borderId="0" xfId="0" applyFont="1" applyFill="1" applyAlignment="1">
      <alignment horizontal="center"/>
    </xf>
    <xf numFmtId="0" fontId="26" fillId="4" borderId="0" xfId="0" applyFont="1" applyFill="1"/>
    <xf numFmtId="0" fontId="17" fillId="4" borderId="0" xfId="0" applyFont="1" applyFill="1"/>
    <xf numFmtId="0" fontId="27" fillId="4" borderId="0" xfId="0" applyFont="1" applyFill="1"/>
    <xf numFmtId="0" fontId="3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28" fillId="5" borderId="0" xfId="0" applyFont="1" applyFill="1" applyProtection="1"/>
    <xf numFmtId="0" fontId="15" fillId="5" borderId="0" xfId="0" applyFont="1" applyFill="1" applyProtection="1"/>
    <xf numFmtId="0" fontId="21" fillId="5" borderId="0" xfId="0" applyFont="1" applyFill="1" applyAlignment="1">
      <alignment horizontal="left" vertical="top" readingOrder="1"/>
    </xf>
    <xf numFmtId="0" fontId="22" fillId="5" borderId="0" xfId="0" applyFont="1" applyFill="1"/>
    <xf numFmtId="0" fontId="22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right"/>
    </xf>
    <xf numFmtId="0" fontId="22" fillId="5" borderId="0" xfId="0" applyFont="1" applyFill="1" applyAlignment="1">
      <alignment horizontal="left" vertical="center" readingOrder="1"/>
    </xf>
    <xf numFmtId="0" fontId="24" fillId="5" borderId="0" xfId="0" applyFont="1" applyFill="1" applyAlignment="1">
      <alignment horizontal="right"/>
    </xf>
    <xf numFmtId="0" fontId="23" fillId="5" borderId="0" xfId="0" applyFont="1" applyFill="1" applyAlignment="1">
      <alignment horizontal="left" vertical="center" readingOrder="1"/>
    </xf>
    <xf numFmtId="0" fontId="23" fillId="5" borderId="0" xfId="0" applyFont="1" applyFill="1"/>
    <xf numFmtId="0" fontId="23" fillId="5" borderId="0" xfId="0" applyFont="1" applyFill="1" applyAlignment="1">
      <alignment horizontal="center" vertical="center"/>
    </xf>
    <xf numFmtId="0" fontId="21" fillId="5" borderId="0" xfId="3" applyFont="1" applyFill="1" applyProtection="1"/>
    <xf numFmtId="0" fontId="21" fillId="5" borderId="0" xfId="3" applyFont="1" applyFill="1" applyAlignment="1" applyProtection="1">
      <alignment horizontal="right"/>
    </xf>
    <xf numFmtId="0" fontId="9" fillId="2" borderId="2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3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>
      <alignment horizontal="center" vertical="top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14" fillId="0" borderId="14" xfId="0" applyFont="1" applyBorder="1" applyAlignment="1" applyProtection="1">
      <alignment horizontal="center" vertical="center"/>
      <protection locked="0"/>
    </xf>
    <xf numFmtId="44" fontId="14" fillId="0" borderId="14" xfId="1" applyFont="1" applyBorder="1" applyAlignment="1" applyProtection="1">
      <alignment horizontal="center" vertical="center"/>
    </xf>
    <xf numFmtId="44" fontId="14" fillId="0" borderId="14" xfId="1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center" vertical="center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19" fillId="0" borderId="2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49" fontId="29" fillId="0" borderId="0" xfId="0" applyNumberFormat="1" applyFont="1" applyAlignment="1" applyProtection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C55F4D"/>
      <color rgb="FFCD1719"/>
      <color rgb="FF3FA535"/>
      <color rgb="FF5C4D85"/>
      <color rgb="FF5A5587"/>
      <color rgb="FFAA6455"/>
      <color rgb="FF9966FF"/>
      <color rgb="FF9933FF"/>
      <color rgb="FF003D52"/>
      <color rgb="FF3AA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9651</xdr:colOff>
      <xdr:row>0</xdr:row>
      <xdr:rowOff>0</xdr:rowOff>
    </xdr:from>
    <xdr:to>
      <xdr:col>8</xdr:col>
      <xdr:colOff>1031081</xdr:colOff>
      <xdr:row>19</xdr:row>
      <xdr:rowOff>663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FB0EB67-0897-4D0D-BE29-5F4C0FFF5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92" r="2447" b="10810"/>
        <a:stretch/>
      </xdr:blipFill>
      <xdr:spPr>
        <a:xfrm>
          <a:off x="9651" y="0"/>
          <a:ext cx="11096499" cy="3612543"/>
        </a:xfrm>
        <a:prstGeom prst="rect">
          <a:avLst/>
        </a:prstGeom>
      </xdr:spPr>
    </xdr:pic>
    <xdr:clientData/>
  </xdr:twoCellAnchor>
  <xdr:twoCellAnchor editAs="oneCell">
    <xdr:from>
      <xdr:col>0</xdr:col>
      <xdr:colOff>67491</xdr:colOff>
      <xdr:row>22</xdr:row>
      <xdr:rowOff>37826</xdr:rowOff>
    </xdr:from>
    <xdr:to>
      <xdr:col>1</xdr:col>
      <xdr:colOff>2213409</xdr:colOff>
      <xdr:row>27</xdr:row>
      <xdr:rowOff>110761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23F6134-29C0-46A0-9049-3DCE9A38D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48" r="4139" b="18059"/>
        <a:stretch/>
      </xdr:blipFill>
      <xdr:spPr>
        <a:xfrm>
          <a:off x="67491" y="4337683"/>
          <a:ext cx="2676597" cy="1025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6"/>
  <sheetViews>
    <sheetView tabSelected="1" view="pageBreakPreview" topLeftCell="C104" zoomScale="60" zoomScaleNormal="100" workbookViewId="0">
      <selection activeCell="K130" sqref="K130:S134"/>
    </sheetView>
  </sheetViews>
  <sheetFormatPr baseColWidth="10" defaultColWidth="11.42578125" defaultRowHeight="14.25"/>
  <cols>
    <col min="1" max="1" width="7.85546875" style="3" customWidth="1"/>
    <col min="2" max="2" width="70.28515625" style="3" bestFit="1" customWidth="1"/>
    <col min="3" max="3" width="9.28515625" style="3" customWidth="1"/>
    <col min="4" max="4" width="11.42578125" style="3"/>
    <col min="5" max="5" width="11.42578125" style="3" customWidth="1"/>
    <col min="6" max="6" width="16.140625" style="101" customWidth="1"/>
    <col min="7" max="7" width="12.28515625" style="4" bestFit="1" customWidth="1"/>
    <col min="8" max="8" width="12.42578125" style="3" customWidth="1"/>
    <col min="9" max="9" width="15.5703125" style="3" customWidth="1"/>
    <col min="10" max="10" width="2" style="3" customWidth="1"/>
    <col min="11" max="11" width="7.85546875" style="3" customWidth="1"/>
    <col min="12" max="12" width="70.28515625" style="3" bestFit="1" customWidth="1"/>
    <col min="13" max="13" width="9.28515625" style="3" customWidth="1"/>
    <col min="14" max="14" width="11.42578125" style="3"/>
    <col min="15" max="15" width="11.42578125" style="3" customWidth="1"/>
    <col min="16" max="16" width="16.140625" style="3" customWidth="1"/>
    <col min="17" max="17" width="12.28515625" style="3" bestFit="1" customWidth="1"/>
    <col min="18" max="18" width="12.42578125" style="3" customWidth="1"/>
    <col min="19" max="19" width="15.5703125" style="3" customWidth="1"/>
    <col min="20" max="16384" width="11.42578125" style="3"/>
  </cols>
  <sheetData>
    <row r="1" spans="1:19" ht="15" customHeight="1">
      <c r="A1" s="139"/>
      <c r="B1" s="139"/>
      <c r="C1" s="139"/>
      <c r="D1" s="139"/>
      <c r="E1" s="139"/>
      <c r="F1" s="140"/>
      <c r="G1" s="139"/>
      <c r="H1" s="139"/>
      <c r="I1" s="139"/>
      <c r="K1" s="137" t="s">
        <v>5</v>
      </c>
      <c r="L1" s="132" t="s">
        <v>6</v>
      </c>
      <c r="M1" s="136" t="s">
        <v>7</v>
      </c>
      <c r="N1" s="136" t="s">
        <v>8</v>
      </c>
      <c r="O1" s="132" t="s">
        <v>49</v>
      </c>
      <c r="P1" s="130" t="s">
        <v>50</v>
      </c>
      <c r="Q1" s="132" t="s">
        <v>51</v>
      </c>
      <c r="R1" s="132" t="s">
        <v>52</v>
      </c>
      <c r="S1" s="132" t="s">
        <v>11</v>
      </c>
    </row>
    <row r="2" spans="1:19">
      <c r="A2" s="139"/>
      <c r="B2" s="139"/>
      <c r="C2" s="139"/>
      <c r="D2" s="139"/>
      <c r="E2" s="139"/>
      <c r="F2" s="140"/>
      <c r="G2" s="139"/>
      <c r="H2" s="139"/>
      <c r="I2" s="139"/>
      <c r="K2" s="137"/>
      <c r="L2" s="132"/>
      <c r="M2" s="136"/>
      <c r="N2" s="136"/>
      <c r="O2" s="132"/>
      <c r="P2" s="133"/>
      <c r="Q2" s="132"/>
      <c r="R2" s="132"/>
      <c r="S2" s="132"/>
    </row>
    <row r="3" spans="1:19" ht="15">
      <c r="A3" s="139"/>
      <c r="B3" s="139"/>
      <c r="C3" s="139"/>
      <c r="D3" s="139"/>
      <c r="E3" s="139"/>
      <c r="F3" s="140"/>
      <c r="G3" s="139"/>
      <c r="H3" s="139"/>
      <c r="I3" s="139"/>
      <c r="K3" s="83"/>
      <c r="L3" s="45" t="s">
        <v>53</v>
      </c>
      <c r="M3" s="84"/>
      <c r="N3" s="85"/>
      <c r="O3" s="85"/>
      <c r="P3" s="86"/>
      <c r="Q3" s="85"/>
      <c r="R3" s="85"/>
      <c r="S3" s="87"/>
    </row>
    <row r="4" spans="1:19">
      <c r="A4" s="139"/>
      <c r="B4" s="139"/>
      <c r="C4" s="139"/>
      <c r="D4" s="139"/>
      <c r="E4" s="139"/>
      <c r="F4" s="140"/>
      <c r="G4" s="139"/>
      <c r="H4" s="139"/>
      <c r="I4" s="139"/>
      <c r="K4" s="72">
        <v>24</v>
      </c>
      <c r="L4" s="72" t="s">
        <v>75</v>
      </c>
      <c r="M4" s="72" t="s">
        <v>14</v>
      </c>
      <c r="N4" s="73">
        <v>19</v>
      </c>
      <c r="O4" s="76">
        <v>11.9</v>
      </c>
      <c r="P4" s="103">
        <v>0.4126050420168067</v>
      </c>
      <c r="Q4" s="77">
        <v>6.99</v>
      </c>
      <c r="R4" s="78"/>
      <c r="S4" s="79">
        <f t="shared" ref="S4:S14" si="0">(Q4*R4)*6</f>
        <v>0</v>
      </c>
    </row>
    <row r="5" spans="1:19">
      <c r="A5" s="139"/>
      <c r="B5" s="139"/>
      <c r="C5" s="139"/>
      <c r="D5" s="139"/>
      <c r="E5" s="139"/>
      <c r="F5" s="140"/>
      <c r="G5" s="139"/>
      <c r="H5" s="139"/>
      <c r="I5" s="139"/>
      <c r="K5" s="72">
        <v>25</v>
      </c>
      <c r="L5" s="72" t="s">
        <v>76</v>
      </c>
      <c r="M5" s="72" t="s">
        <v>14</v>
      </c>
      <c r="N5" s="73" t="s">
        <v>83</v>
      </c>
      <c r="O5" s="76">
        <v>12.9</v>
      </c>
      <c r="P5" s="103">
        <v>0.45</v>
      </c>
      <c r="Q5" s="77">
        <v>6.99</v>
      </c>
      <c r="R5" s="78"/>
      <c r="S5" s="79">
        <f t="shared" si="0"/>
        <v>0</v>
      </c>
    </row>
    <row r="6" spans="1:19">
      <c r="A6" s="139"/>
      <c r="B6" s="139"/>
      <c r="C6" s="139"/>
      <c r="D6" s="139"/>
      <c r="E6" s="139"/>
      <c r="F6" s="140"/>
      <c r="G6" s="139"/>
      <c r="H6" s="139"/>
      <c r="I6" s="139"/>
      <c r="K6" s="72">
        <v>26</v>
      </c>
      <c r="L6" s="72" t="s">
        <v>77</v>
      </c>
      <c r="M6" s="72" t="s">
        <v>14</v>
      </c>
      <c r="N6" s="73">
        <v>19</v>
      </c>
      <c r="O6" s="76">
        <v>12.5</v>
      </c>
      <c r="P6" s="103">
        <v>0.36080000000000001</v>
      </c>
      <c r="Q6" s="77">
        <v>7.99</v>
      </c>
      <c r="R6" s="78"/>
      <c r="S6" s="79">
        <f t="shared" si="0"/>
        <v>0</v>
      </c>
    </row>
    <row r="7" spans="1:19">
      <c r="A7" s="139"/>
      <c r="B7" s="139"/>
      <c r="C7" s="139"/>
      <c r="D7" s="139"/>
      <c r="E7" s="139"/>
      <c r="F7" s="140"/>
      <c r="G7" s="139"/>
      <c r="H7" s="139"/>
      <c r="I7" s="139"/>
      <c r="K7" s="72">
        <v>27</v>
      </c>
      <c r="L7" s="72" t="s">
        <v>78</v>
      </c>
      <c r="M7" s="72" t="s">
        <v>14</v>
      </c>
      <c r="N7" s="73">
        <v>19</v>
      </c>
      <c r="O7" s="76">
        <v>13.9</v>
      </c>
      <c r="P7" s="103">
        <v>0.35323741007194243</v>
      </c>
      <c r="Q7" s="77">
        <v>8.99</v>
      </c>
      <c r="R7" s="78"/>
      <c r="S7" s="79">
        <f t="shared" si="0"/>
        <v>0</v>
      </c>
    </row>
    <row r="8" spans="1:19">
      <c r="A8" s="139"/>
      <c r="B8" s="139"/>
      <c r="C8" s="139"/>
      <c r="D8" s="139"/>
      <c r="E8" s="139"/>
      <c r="F8" s="140"/>
      <c r="G8" s="139"/>
      <c r="H8" s="139"/>
      <c r="I8" s="139"/>
      <c r="K8" s="72">
        <v>29</v>
      </c>
      <c r="L8" s="72" t="s">
        <v>79</v>
      </c>
      <c r="M8" s="72" t="s">
        <v>14</v>
      </c>
      <c r="N8" s="73">
        <v>19</v>
      </c>
      <c r="O8" s="76">
        <v>22.9</v>
      </c>
      <c r="P8" s="103">
        <v>0.43</v>
      </c>
      <c r="Q8" s="77">
        <v>12.9</v>
      </c>
      <c r="R8" s="78"/>
      <c r="S8" s="79">
        <f t="shared" si="0"/>
        <v>0</v>
      </c>
    </row>
    <row r="9" spans="1:19">
      <c r="A9" s="139"/>
      <c r="B9" s="139"/>
      <c r="C9" s="139"/>
      <c r="D9" s="139"/>
      <c r="E9" s="139"/>
      <c r="F9" s="140"/>
      <c r="G9" s="139"/>
      <c r="H9" s="139"/>
      <c r="I9" s="139"/>
      <c r="K9" s="72">
        <v>30</v>
      </c>
      <c r="L9" s="72" t="s">
        <v>80</v>
      </c>
      <c r="M9" s="72" t="s">
        <v>14</v>
      </c>
      <c r="N9" s="73">
        <v>18</v>
      </c>
      <c r="O9" s="76">
        <v>19.899999999999999</v>
      </c>
      <c r="P9" s="103">
        <v>0.35175879396984916</v>
      </c>
      <c r="Q9" s="77">
        <v>12.9</v>
      </c>
      <c r="R9" s="78"/>
      <c r="S9" s="79">
        <f t="shared" si="0"/>
        <v>0</v>
      </c>
    </row>
    <row r="10" spans="1:19">
      <c r="A10" s="139"/>
      <c r="B10" s="139"/>
      <c r="C10" s="139"/>
      <c r="D10" s="139"/>
      <c r="E10" s="139"/>
      <c r="F10" s="140"/>
      <c r="G10" s="139"/>
      <c r="H10" s="139"/>
      <c r="I10" s="139"/>
      <c r="K10" s="72">
        <v>31</v>
      </c>
      <c r="L10" s="72" t="s">
        <v>81</v>
      </c>
      <c r="M10" s="72" t="s">
        <v>14</v>
      </c>
      <c r="N10" s="73">
        <v>18</v>
      </c>
      <c r="O10" s="76">
        <v>19.899999999999999</v>
      </c>
      <c r="P10" s="103">
        <v>0.35175879396984916</v>
      </c>
      <c r="Q10" s="77">
        <v>12.9</v>
      </c>
      <c r="R10" s="78"/>
      <c r="S10" s="79">
        <f t="shared" si="0"/>
        <v>0</v>
      </c>
    </row>
    <row r="11" spans="1:19">
      <c r="A11" s="139"/>
      <c r="B11" s="139"/>
      <c r="C11" s="139"/>
      <c r="D11" s="139"/>
      <c r="E11" s="139"/>
      <c r="F11" s="140"/>
      <c r="G11" s="139"/>
      <c r="H11" s="139"/>
      <c r="I11" s="139"/>
      <c r="K11" s="72">
        <v>32</v>
      </c>
      <c r="L11" s="72" t="s">
        <v>82</v>
      </c>
      <c r="M11" s="72" t="s">
        <v>14</v>
      </c>
      <c r="N11" s="73" t="s">
        <v>83</v>
      </c>
      <c r="O11" s="76">
        <v>17.899999999999999</v>
      </c>
      <c r="P11" s="103">
        <v>0.27</v>
      </c>
      <c r="Q11" s="77">
        <v>12.9</v>
      </c>
      <c r="R11" s="78"/>
      <c r="S11" s="79">
        <f t="shared" si="0"/>
        <v>0</v>
      </c>
    </row>
    <row r="12" spans="1:19">
      <c r="A12" s="139"/>
      <c r="B12" s="139"/>
      <c r="C12" s="139"/>
      <c r="D12" s="139"/>
      <c r="E12" s="139"/>
      <c r="F12" s="140"/>
      <c r="G12" s="139"/>
      <c r="H12" s="139"/>
      <c r="I12" s="139"/>
      <c r="K12" s="72">
        <v>33</v>
      </c>
      <c r="L12" s="72" t="s">
        <v>84</v>
      </c>
      <c r="M12" s="72" t="s">
        <v>14</v>
      </c>
      <c r="N12" s="73">
        <v>18</v>
      </c>
      <c r="O12" s="76">
        <v>18.899999999999999</v>
      </c>
      <c r="P12" s="103">
        <v>0.26455026455026448</v>
      </c>
      <c r="Q12" s="77">
        <v>13.9</v>
      </c>
      <c r="R12" s="78"/>
      <c r="S12" s="79">
        <f t="shared" si="0"/>
        <v>0</v>
      </c>
    </row>
    <row r="13" spans="1:19">
      <c r="A13" s="139"/>
      <c r="B13" s="139"/>
      <c r="C13" s="139"/>
      <c r="D13" s="139"/>
      <c r="E13" s="139"/>
      <c r="F13" s="140"/>
      <c r="G13" s="139"/>
      <c r="H13" s="139"/>
      <c r="I13" s="139"/>
      <c r="K13" s="72">
        <v>34</v>
      </c>
      <c r="L13" s="72" t="s">
        <v>85</v>
      </c>
      <c r="M13" s="72" t="s">
        <v>14</v>
      </c>
      <c r="N13" s="73">
        <v>18</v>
      </c>
      <c r="O13" s="76">
        <v>23.9</v>
      </c>
      <c r="P13" s="103">
        <v>0.2510460251046025</v>
      </c>
      <c r="Q13" s="77">
        <v>17.899999999999999</v>
      </c>
      <c r="R13" s="78"/>
      <c r="S13" s="79">
        <f t="shared" si="0"/>
        <v>0</v>
      </c>
    </row>
    <row r="14" spans="1:19">
      <c r="A14" s="139"/>
      <c r="B14" s="139"/>
      <c r="C14" s="139"/>
      <c r="D14" s="139"/>
      <c r="E14" s="139"/>
      <c r="F14" s="140"/>
      <c r="G14" s="139"/>
      <c r="H14" s="139"/>
      <c r="I14" s="139"/>
      <c r="K14" s="72">
        <v>35</v>
      </c>
      <c r="L14" s="72" t="s">
        <v>86</v>
      </c>
      <c r="M14" s="72" t="s">
        <v>14</v>
      </c>
      <c r="N14" s="73">
        <v>18</v>
      </c>
      <c r="O14" s="76">
        <v>32.9</v>
      </c>
      <c r="P14" s="103">
        <v>0.33434650455927051</v>
      </c>
      <c r="Q14" s="77">
        <v>21.9</v>
      </c>
      <c r="R14" s="78"/>
      <c r="S14" s="79">
        <f t="shared" si="0"/>
        <v>0</v>
      </c>
    </row>
    <row r="15" spans="1:19" ht="15">
      <c r="A15" s="139"/>
      <c r="B15" s="139"/>
      <c r="C15" s="139"/>
      <c r="D15" s="139"/>
      <c r="E15" s="139"/>
      <c r="F15" s="140"/>
      <c r="G15" s="139"/>
      <c r="H15" s="139"/>
      <c r="I15" s="139"/>
      <c r="K15" s="46"/>
      <c r="L15" s="43" t="s">
        <v>87</v>
      </c>
      <c r="M15" s="47"/>
      <c r="N15" s="48"/>
      <c r="O15" s="39" t="s">
        <v>18</v>
      </c>
      <c r="P15" s="44" t="s">
        <v>50</v>
      </c>
      <c r="Q15" s="39" t="s">
        <v>88</v>
      </c>
      <c r="R15" s="49" t="s">
        <v>89</v>
      </c>
      <c r="S15" s="50"/>
    </row>
    <row r="16" spans="1:19">
      <c r="A16" s="139"/>
      <c r="B16" s="139"/>
      <c r="C16" s="139"/>
      <c r="D16" s="139"/>
      <c r="E16" s="139"/>
      <c r="F16" s="140"/>
      <c r="G16" s="139"/>
      <c r="H16" s="139"/>
      <c r="I16" s="139"/>
      <c r="K16" s="72">
        <v>36</v>
      </c>
      <c r="L16" s="72" t="s">
        <v>90</v>
      </c>
      <c r="M16" s="72" t="s">
        <v>14</v>
      </c>
      <c r="N16" s="73">
        <v>17</v>
      </c>
      <c r="O16" s="76">
        <v>150</v>
      </c>
      <c r="P16" s="103">
        <v>0.34</v>
      </c>
      <c r="Q16" s="77">
        <v>99</v>
      </c>
      <c r="R16" s="78"/>
      <c r="S16" s="79">
        <f>(Q16*R16)*3</f>
        <v>0</v>
      </c>
    </row>
    <row r="17" spans="1:19">
      <c r="A17" s="139"/>
      <c r="B17" s="139"/>
      <c r="C17" s="139"/>
      <c r="D17" s="139"/>
      <c r="E17" s="139"/>
      <c r="F17" s="140"/>
      <c r="G17" s="139"/>
      <c r="H17" s="139"/>
      <c r="I17" s="139"/>
      <c r="K17" s="72">
        <v>37</v>
      </c>
      <c r="L17" s="72" t="s">
        <v>91</v>
      </c>
      <c r="M17" s="72" t="s">
        <v>14</v>
      </c>
      <c r="N17" s="73">
        <v>17</v>
      </c>
      <c r="O17" s="76">
        <v>89</v>
      </c>
      <c r="P17" s="103">
        <v>0.33</v>
      </c>
      <c r="Q17" s="77">
        <v>59</v>
      </c>
      <c r="R17" s="78"/>
      <c r="S17" s="79">
        <f>(Q17*R17)*3</f>
        <v>0</v>
      </c>
    </row>
    <row r="18" spans="1:19">
      <c r="A18" s="139"/>
      <c r="B18" s="139"/>
      <c r="C18" s="139"/>
      <c r="D18" s="139"/>
      <c r="E18" s="139"/>
      <c r="F18" s="140"/>
      <c r="G18" s="139"/>
      <c r="H18" s="139"/>
      <c r="I18" s="139"/>
      <c r="K18" s="72">
        <v>38</v>
      </c>
      <c r="L18" s="72" t="s">
        <v>92</v>
      </c>
      <c r="M18" s="72" t="s">
        <v>93</v>
      </c>
      <c r="N18" s="88">
        <v>19</v>
      </c>
      <c r="O18" s="76">
        <v>99</v>
      </c>
      <c r="P18" s="103">
        <v>0.49</v>
      </c>
      <c r="Q18" s="77">
        <v>49.9</v>
      </c>
      <c r="R18" s="78"/>
      <c r="S18" s="79">
        <f>Q18*R18</f>
        <v>0</v>
      </c>
    </row>
    <row r="19" spans="1:19" ht="15">
      <c r="A19" s="1"/>
      <c r="B19" s="1"/>
      <c r="C19" s="1"/>
      <c r="D19" s="1"/>
      <c r="E19" s="1"/>
      <c r="F19" s="2"/>
      <c r="G19" s="1"/>
      <c r="H19" s="1"/>
      <c r="I19" s="1"/>
      <c r="K19" s="46"/>
      <c r="L19" s="43" t="s">
        <v>94</v>
      </c>
      <c r="M19" s="47"/>
      <c r="N19" s="48"/>
      <c r="O19" s="39" t="s">
        <v>18</v>
      </c>
      <c r="P19" s="44" t="s">
        <v>50</v>
      </c>
      <c r="Q19" s="39" t="s">
        <v>88</v>
      </c>
      <c r="R19" s="49" t="s">
        <v>89</v>
      </c>
      <c r="S19" s="51"/>
    </row>
    <row r="20" spans="1:19" ht="14.45" customHeight="1">
      <c r="A20" s="146" t="s">
        <v>273</v>
      </c>
      <c r="B20" s="147"/>
      <c r="C20" s="147"/>
      <c r="D20" s="147"/>
      <c r="E20" s="147"/>
      <c r="F20" s="147"/>
      <c r="G20" s="147"/>
      <c r="H20" s="147"/>
      <c r="I20" s="148"/>
      <c r="K20" s="72">
        <v>39</v>
      </c>
      <c r="L20" s="72" t="s">
        <v>95</v>
      </c>
      <c r="M20" s="72" t="s">
        <v>21</v>
      </c>
      <c r="N20" s="73">
        <v>18</v>
      </c>
      <c r="O20" s="76">
        <v>8.99</v>
      </c>
      <c r="P20" s="103">
        <v>0.22</v>
      </c>
      <c r="Q20" s="77">
        <v>6.99</v>
      </c>
      <c r="R20" s="78"/>
      <c r="S20" s="79">
        <f t="shared" ref="S20:S25" si="1">(Q20*R20)*6</f>
        <v>0</v>
      </c>
    </row>
    <row r="21" spans="1:19" ht="25.15" customHeight="1">
      <c r="A21" s="149"/>
      <c r="B21" s="150"/>
      <c r="C21" s="150"/>
      <c r="D21" s="150"/>
      <c r="E21" s="150"/>
      <c r="F21" s="150"/>
      <c r="G21" s="150"/>
      <c r="H21" s="150"/>
      <c r="I21" s="151"/>
      <c r="K21" s="72">
        <v>40</v>
      </c>
      <c r="L21" s="72" t="s">
        <v>95</v>
      </c>
      <c r="M21" s="72" t="s">
        <v>14</v>
      </c>
      <c r="N21" s="73">
        <v>18</v>
      </c>
      <c r="O21" s="76">
        <v>8.99</v>
      </c>
      <c r="P21" s="103">
        <v>0.22</v>
      </c>
      <c r="Q21" s="77">
        <v>6.99</v>
      </c>
      <c r="R21" s="78"/>
      <c r="S21" s="79">
        <f t="shared" si="1"/>
        <v>0</v>
      </c>
    </row>
    <row r="22" spans="1:19" ht="15">
      <c r="A22" s="5" t="s">
        <v>0</v>
      </c>
      <c r="B22" s="6"/>
      <c r="C22" s="5" t="s">
        <v>1</v>
      </c>
      <c r="D22" s="7"/>
      <c r="E22" s="8" t="s">
        <v>272</v>
      </c>
      <c r="F22" s="9"/>
      <c r="G22" s="10"/>
      <c r="H22" s="11"/>
      <c r="I22" s="12"/>
      <c r="K22" s="72">
        <v>41</v>
      </c>
      <c r="L22" s="72" t="s">
        <v>264</v>
      </c>
      <c r="M22" s="72" t="s">
        <v>14</v>
      </c>
      <c r="N22" s="73">
        <v>19</v>
      </c>
      <c r="O22" s="76">
        <v>15.99</v>
      </c>
      <c r="P22" s="103">
        <v>0.37</v>
      </c>
      <c r="Q22" s="77">
        <v>9.99</v>
      </c>
      <c r="R22" s="78"/>
      <c r="S22" s="79">
        <f t="shared" si="1"/>
        <v>0</v>
      </c>
    </row>
    <row r="23" spans="1:19">
      <c r="A23" s="113"/>
      <c r="B23" s="113"/>
      <c r="C23" s="114"/>
      <c r="D23" s="114"/>
      <c r="E23" s="115"/>
      <c r="F23" s="115"/>
      <c r="G23" s="115"/>
      <c r="H23" s="115"/>
      <c r="I23" s="115"/>
      <c r="K23" s="72">
        <v>42</v>
      </c>
      <c r="L23" s="72" t="s">
        <v>96</v>
      </c>
      <c r="M23" s="72" t="s">
        <v>14</v>
      </c>
      <c r="N23" s="73">
        <v>18</v>
      </c>
      <c r="O23" s="76">
        <v>19.5</v>
      </c>
      <c r="P23" s="103">
        <v>0.23</v>
      </c>
      <c r="Q23" s="77">
        <v>14.9</v>
      </c>
      <c r="R23" s="78"/>
      <c r="S23" s="79">
        <f t="shared" si="1"/>
        <v>0</v>
      </c>
    </row>
    <row r="24" spans="1:19">
      <c r="A24" s="113"/>
      <c r="B24" s="113"/>
      <c r="C24" s="114"/>
      <c r="D24" s="114"/>
      <c r="E24" s="115"/>
      <c r="F24" s="115"/>
      <c r="G24" s="115"/>
      <c r="H24" s="115"/>
      <c r="I24" s="115"/>
      <c r="K24" s="72">
        <v>43</v>
      </c>
      <c r="L24" s="72" t="s">
        <v>97</v>
      </c>
      <c r="M24" s="72" t="s">
        <v>14</v>
      </c>
      <c r="N24" s="73">
        <v>16</v>
      </c>
      <c r="O24" s="76">
        <v>19.899999999999999</v>
      </c>
      <c r="P24" s="103">
        <v>0.3</v>
      </c>
      <c r="Q24" s="77">
        <v>13.9</v>
      </c>
      <c r="R24" s="78"/>
      <c r="S24" s="79">
        <f t="shared" si="1"/>
        <v>0</v>
      </c>
    </row>
    <row r="25" spans="1:19">
      <c r="A25" s="113"/>
      <c r="B25" s="113"/>
      <c r="C25" s="114"/>
      <c r="D25" s="114"/>
      <c r="E25" s="115"/>
      <c r="F25" s="115"/>
      <c r="G25" s="115"/>
      <c r="H25" s="115"/>
      <c r="I25" s="115"/>
      <c r="K25" s="72">
        <v>44</v>
      </c>
      <c r="L25" s="72" t="s">
        <v>265</v>
      </c>
      <c r="M25" s="72" t="s">
        <v>14</v>
      </c>
      <c r="N25" s="73">
        <v>19</v>
      </c>
      <c r="O25" s="76">
        <v>24.9</v>
      </c>
      <c r="P25" s="103">
        <v>0.32128514056224899</v>
      </c>
      <c r="Q25" s="77">
        <v>16.899999999999999</v>
      </c>
      <c r="R25" s="78"/>
      <c r="S25" s="79">
        <f t="shared" si="1"/>
        <v>0</v>
      </c>
    </row>
    <row r="26" spans="1:19" ht="15">
      <c r="A26" s="113"/>
      <c r="B26" s="113"/>
      <c r="C26" s="114"/>
      <c r="D26" s="114"/>
      <c r="E26" s="115"/>
      <c r="F26" s="115"/>
      <c r="G26" s="115"/>
      <c r="H26" s="115"/>
      <c r="I26" s="115"/>
      <c r="K26" s="52"/>
      <c r="L26" s="53" t="s">
        <v>98</v>
      </c>
      <c r="M26" s="54"/>
      <c r="N26" s="55"/>
      <c r="O26" s="39" t="s">
        <v>18</v>
      </c>
      <c r="P26" s="44" t="s">
        <v>50</v>
      </c>
      <c r="Q26" s="39" t="s">
        <v>88</v>
      </c>
      <c r="R26" s="49" t="s">
        <v>89</v>
      </c>
      <c r="S26" s="56"/>
    </row>
    <row r="27" spans="1:19">
      <c r="A27" s="113"/>
      <c r="B27" s="113"/>
      <c r="C27" s="114"/>
      <c r="D27" s="114"/>
      <c r="E27" s="115"/>
      <c r="F27" s="115"/>
      <c r="G27" s="115"/>
      <c r="H27" s="115"/>
      <c r="I27" s="115"/>
      <c r="K27" s="72">
        <v>46</v>
      </c>
      <c r="L27" s="72" t="s">
        <v>99</v>
      </c>
      <c r="M27" s="72" t="s">
        <v>25</v>
      </c>
      <c r="N27" s="73"/>
      <c r="O27" s="76">
        <v>10.95</v>
      </c>
      <c r="P27" s="103">
        <v>0.27031963470319625</v>
      </c>
      <c r="Q27" s="77">
        <v>7.99</v>
      </c>
      <c r="R27" s="78"/>
      <c r="S27" s="79">
        <f t="shared" ref="S27:S32" si="2">(Q27*R27)*6</f>
        <v>0</v>
      </c>
    </row>
    <row r="28" spans="1:19">
      <c r="A28" s="113"/>
      <c r="B28" s="113"/>
      <c r="C28" s="114"/>
      <c r="D28" s="114"/>
      <c r="E28" s="115"/>
      <c r="F28" s="115"/>
      <c r="G28" s="115"/>
      <c r="H28" s="115"/>
      <c r="I28" s="115"/>
      <c r="K28" s="72">
        <v>47</v>
      </c>
      <c r="L28" s="72" t="s">
        <v>99</v>
      </c>
      <c r="M28" s="72" t="s">
        <v>21</v>
      </c>
      <c r="N28" s="73"/>
      <c r="O28" s="76">
        <v>9.9499999999999993</v>
      </c>
      <c r="P28" s="103">
        <v>0.28999999999999998</v>
      </c>
      <c r="Q28" s="77">
        <v>6.99</v>
      </c>
      <c r="R28" s="78"/>
      <c r="S28" s="79">
        <f t="shared" si="2"/>
        <v>0</v>
      </c>
    </row>
    <row r="29" spans="1:19" ht="15">
      <c r="A29" s="13" t="s">
        <v>2</v>
      </c>
      <c r="B29" s="14"/>
      <c r="C29" s="13" t="s">
        <v>3</v>
      </c>
      <c r="D29" s="14"/>
      <c r="E29" s="15" t="s">
        <v>4</v>
      </c>
      <c r="F29" s="16"/>
      <c r="G29" s="17"/>
      <c r="H29" s="18"/>
      <c r="I29" s="19"/>
      <c r="K29" s="72">
        <v>48</v>
      </c>
      <c r="L29" s="72" t="s">
        <v>100</v>
      </c>
      <c r="M29" s="72" t="s">
        <v>14</v>
      </c>
      <c r="N29" s="73">
        <v>19</v>
      </c>
      <c r="O29" s="76">
        <v>8.9499999999999993</v>
      </c>
      <c r="P29" s="103">
        <v>0.21</v>
      </c>
      <c r="Q29" s="77">
        <v>6.99</v>
      </c>
      <c r="R29" s="78"/>
      <c r="S29" s="79">
        <f t="shared" si="2"/>
        <v>0</v>
      </c>
    </row>
    <row r="30" spans="1:19" ht="22.15" customHeight="1">
      <c r="A30" s="144"/>
      <c r="B30" s="144"/>
      <c r="C30" s="144"/>
      <c r="D30" s="144"/>
      <c r="E30" s="144"/>
      <c r="F30" s="144"/>
      <c r="G30" s="144"/>
      <c r="H30" s="144"/>
      <c r="I30" s="144"/>
      <c r="K30" s="72">
        <v>49</v>
      </c>
      <c r="L30" s="72" t="s">
        <v>101</v>
      </c>
      <c r="M30" s="72" t="s">
        <v>21</v>
      </c>
      <c r="N30" s="73">
        <v>19</v>
      </c>
      <c r="O30" s="76">
        <v>8.9499999999999993</v>
      </c>
      <c r="P30" s="103">
        <v>0.21</v>
      </c>
      <c r="Q30" s="77">
        <v>6.99</v>
      </c>
      <c r="R30" s="78"/>
      <c r="S30" s="79">
        <f t="shared" si="2"/>
        <v>0</v>
      </c>
    </row>
    <row r="31" spans="1:19" ht="14.45" customHeight="1">
      <c r="A31" s="20"/>
      <c r="B31" s="20"/>
      <c r="C31" s="20"/>
      <c r="D31" s="20"/>
      <c r="E31" s="20"/>
      <c r="F31" s="21"/>
      <c r="G31" s="22"/>
      <c r="H31" s="23"/>
      <c r="I31" s="23"/>
      <c r="K31" s="72">
        <v>50</v>
      </c>
      <c r="L31" s="72" t="s">
        <v>102</v>
      </c>
      <c r="M31" s="72" t="s">
        <v>14</v>
      </c>
      <c r="N31" s="73">
        <v>19</v>
      </c>
      <c r="O31" s="76">
        <v>14</v>
      </c>
      <c r="P31" s="103">
        <v>0.29285714285714282</v>
      </c>
      <c r="Q31" s="77">
        <v>9.9</v>
      </c>
      <c r="R31" s="78"/>
      <c r="S31" s="79">
        <f t="shared" si="2"/>
        <v>0</v>
      </c>
    </row>
    <row r="32" spans="1:19" ht="30" customHeight="1">
      <c r="A32" s="24"/>
      <c r="B32" s="25"/>
      <c r="C32" s="26"/>
      <c r="D32" s="26"/>
      <c r="E32" s="26"/>
      <c r="F32" s="102"/>
      <c r="G32" s="28"/>
      <c r="H32" s="27"/>
      <c r="I32" s="107" t="s">
        <v>280</v>
      </c>
      <c r="K32" s="72">
        <v>51</v>
      </c>
      <c r="L32" s="72" t="s">
        <v>103</v>
      </c>
      <c r="M32" s="72" t="s">
        <v>21</v>
      </c>
      <c r="N32" s="73">
        <v>18</v>
      </c>
      <c r="O32" s="76">
        <v>14</v>
      </c>
      <c r="P32" s="103">
        <v>0.29285714285714282</v>
      </c>
      <c r="Q32" s="77">
        <v>9.9</v>
      </c>
      <c r="R32" s="78"/>
      <c r="S32" s="79">
        <f t="shared" si="2"/>
        <v>0</v>
      </c>
    </row>
    <row r="33" spans="1:19" ht="17.25" customHeight="1">
      <c r="A33" s="20"/>
      <c r="B33" s="20"/>
      <c r="C33" s="20"/>
      <c r="D33" s="20"/>
      <c r="E33" s="20"/>
      <c r="F33" s="21"/>
      <c r="G33" s="22"/>
      <c r="H33" s="23"/>
      <c r="I33" s="23"/>
      <c r="K33" s="46"/>
      <c r="L33" s="43" t="s">
        <v>104</v>
      </c>
      <c r="M33" s="47"/>
      <c r="N33" s="48"/>
      <c r="O33" s="39" t="s">
        <v>18</v>
      </c>
      <c r="P33" s="44" t="s">
        <v>50</v>
      </c>
      <c r="Q33" s="39" t="s">
        <v>88</v>
      </c>
      <c r="R33" s="49" t="s">
        <v>89</v>
      </c>
      <c r="S33" s="51"/>
    </row>
    <row r="34" spans="1:19" s="97" customFormat="1" ht="14.45" customHeight="1">
      <c r="A34" s="137" t="s">
        <v>5</v>
      </c>
      <c r="B34" s="137" t="s">
        <v>6</v>
      </c>
      <c r="C34" s="152" t="s">
        <v>7</v>
      </c>
      <c r="D34" s="152" t="s">
        <v>8</v>
      </c>
      <c r="E34" s="137" t="s">
        <v>9</v>
      </c>
      <c r="F34" s="133"/>
      <c r="G34" s="137"/>
      <c r="H34" s="137" t="s">
        <v>10</v>
      </c>
      <c r="I34" s="137" t="s">
        <v>11</v>
      </c>
      <c r="K34" s="72">
        <v>52</v>
      </c>
      <c r="L34" s="72" t="s">
        <v>105</v>
      </c>
      <c r="M34" s="72" t="s">
        <v>14</v>
      </c>
      <c r="N34" s="73">
        <v>19</v>
      </c>
      <c r="O34" s="76">
        <v>12.9</v>
      </c>
      <c r="P34" s="103">
        <v>0.38062015503875968</v>
      </c>
      <c r="Q34" s="77">
        <v>7.99</v>
      </c>
      <c r="R34" s="78"/>
      <c r="S34" s="79">
        <f>(Q34*R34)*6</f>
        <v>0</v>
      </c>
    </row>
    <row r="35" spans="1:19" s="97" customFormat="1" ht="25.9" customHeight="1">
      <c r="A35" s="137"/>
      <c r="B35" s="137"/>
      <c r="C35" s="152"/>
      <c r="D35" s="152"/>
      <c r="E35" s="137"/>
      <c r="F35" s="133"/>
      <c r="G35" s="137"/>
      <c r="H35" s="137"/>
      <c r="I35" s="137"/>
      <c r="K35" s="72">
        <v>53</v>
      </c>
      <c r="L35" s="72" t="s">
        <v>105</v>
      </c>
      <c r="M35" s="72" t="s">
        <v>21</v>
      </c>
      <c r="N35" s="73">
        <v>19</v>
      </c>
      <c r="O35" s="76">
        <v>12.9</v>
      </c>
      <c r="P35" s="103">
        <v>0.38062015503875968</v>
      </c>
      <c r="Q35" s="77">
        <v>7.99</v>
      </c>
      <c r="R35" s="78"/>
      <c r="S35" s="79">
        <f>(Q35*R35)*6</f>
        <v>0</v>
      </c>
    </row>
    <row r="36" spans="1:19" ht="15.75" customHeight="1">
      <c r="A36" s="29"/>
      <c r="B36" s="30" t="s">
        <v>12</v>
      </c>
      <c r="C36" s="31"/>
      <c r="D36" s="31"/>
      <c r="E36" s="32"/>
      <c r="F36" s="33"/>
      <c r="G36" s="98" t="s">
        <v>13</v>
      </c>
      <c r="H36" s="32"/>
      <c r="I36" s="34"/>
      <c r="K36" s="72">
        <v>54</v>
      </c>
      <c r="L36" s="72" t="s">
        <v>266</v>
      </c>
      <c r="M36" s="72" t="s">
        <v>21</v>
      </c>
      <c r="N36" s="73">
        <v>19</v>
      </c>
      <c r="O36" s="76">
        <v>19.899999999999999</v>
      </c>
      <c r="P36" s="103">
        <v>0.40201005025125625</v>
      </c>
      <c r="Q36" s="77">
        <v>11.9</v>
      </c>
      <c r="R36" s="78"/>
      <c r="S36" s="79">
        <f>(Q36*R36)*6</f>
        <v>0</v>
      </c>
    </row>
    <row r="37" spans="1:19" s="74" customFormat="1" ht="16.149999999999999" customHeight="1">
      <c r="A37" s="145">
        <v>104</v>
      </c>
      <c r="B37" s="72" t="s">
        <v>260</v>
      </c>
      <c r="C37" s="72" t="s">
        <v>14</v>
      </c>
      <c r="D37" s="73">
        <v>17</v>
      </c>
      <c r="E37" s="143">
        <v>8.9</v>
      </c>
      <c r="F37" s="138"/>
      <c r="G37" s="143">
        <v>53.4</v>
      </c>
      <c r="H37" s="141"/>
      <c r="I37" s="142">
        <f>G37*H37</f>
        <v>0</v>
      </c>
      <c r="K37" s="72">
        <v>55</v>
      </c>
      <c r="L37" s="72" t="s">
        <v>267</v>
      </c>
      <c r="M37" s="72" t="s">
        <v>21</v>
      </c>
      <c r="N37" s="73">
        <v>16</v>
      </c>
      <c r="O37" s="76">
        <v>24.9</v>
      </c>
      <c r="P37" s="103">
        <v>0.20080321285140562</v>
      </c>
      <c r="Q37" s="77">
        <v>19.899999999999999</v>
      </c>
      <c r="R37" s="78"/>
      <c r="S37" s="79">
        <f>(Q37*R37)*6</f>
        <v>0</v>
      </c>
    </row>
    <row r="38" spans="1:19" s="74" customFormat="1" ht="16.149999999999999" customHeight="1">
      <c r="A38" s="145"/>
      <c r="B38" s="72" t="s">
        <v>15</v>
      </c>
      <c r="C38" s="72" t="s">
        <v>14</v>
      </c>
      <c r="D38" s="73">
        <v>20</v>
      </c>
      <c r="E38" s="143"/>
      <c r="F38" s="138"/>
      <c r="G38" s="143"/>
      <c r="H38" s="141"/>
      <c r="I38" s="142"/>
      <c r="K38" s="46"/>
      <c r="L38" s="43" t="s">
        <v>106</v>
      </c>
      <c r="M38" s="47"/>
      <c r="N38" s="48"/>
      <c r="O38" s="39" t="s">
        <v>18</v>
      </c>
      <c r="P38" s="44" t="s">
        <v>50</v>
      </c>
      <c r="Q38" s="39" t="s">
        <v>88</v>
      </c>
      <c r="R38" s="49" t="s">
        <v>89</v>
      </c>
      <c r="S38" s="51"/>
    </row>
    <row r="39" spans="1:19" s="74" customFormat="1" ht="16.149999999999999" customHeight="1">
      <c r="A39" s="145"/>
      <c r="B39" s="72" t="s">
        <v>16</v>
      </c>
      <c r="C39" s="72" t="s">
        <v>14</v>
      </c>
      <c r="D39" s="73">
        <v>19</v>
      </c>
      <c r="E39" s="143"/>
      <c r="F39" s="138"/>
      <c r="G39" s="143"/>
      <c r="H39" s="141"/>
      <c r="I39" s="142"/>
      <c r="K39" s="72">
        <v>57</v>
      </c>
      <c r="L39" s="72" t="s">
        <v>107</v>
      </c>
      <c r="M39" s="72" t="s">
        <v>14</v>
      </c>
      <c r="N39" s="73">
        <v>19</v>
      </c>
      <c r="O39" s="76">
        <v>22.9</v>
      </c>
      <c r="P39" s="103">
        <v>0.21</v>
      </c>
      <c r="Q39" s="77">
        <v>17.899999999999999</v>
      </c>
      <c r="R39" s="78"/>
      <c r="S39" s="79">
        <f>(Q39*R39)*3</f>
        <v>0</v>
      </c>
    </row>
    <row r="40" spans="1:19" ht="16.149999999999999" customHeight="1">
      <c r="A40" s="35"/>
      <c r="B40" s="36" t="s">
        <v>17</v>
      </c>
      <c r="C40" s="35"/>
      <c r="D40" s="35"/>
      <c r="E40" s="37" t="s">
        <v>18</v>
      </c>
      <c r="F40" s="38"/>
      <c r="G40" s="37" t="s">
        <v>13</v>
      </c>
      <c r="H40" s="39" t="s">
        <v>19</v>
      </c>
      <c r="I40" s="40"/>
      <c r="K40" s="72">
        <v>58</v>
      </c>
      <c r="L40" s="72" t="s">
        <v>108</v>
      </c>
      <c r="M40" s="72" t="s">
        <v>14</v>
      </c>
      <c r="N40" s="73">
        <v>18</v>
      </c>
      <c r="O40" s="76">
        <v>52</v>
      </c>
      <c r="P40" s="103">
        <v>0.3</v>
      </c>
      <c r="Q40" s="77">
        <v>35.9</v>
      </c>
      <c r="R40" s="78"/>
      <c r="S40" s="79">
        <f>(Q40*R40)*3</f>
        <v>0</v>
      </c>
    </row>
    <row r="41" spans="1:19" s="74" customFormat="1" ht="16.149999999999999" customHeight="1">
      <c r="A41" s="90">
        <v>68</v>
      </c>
      <c r="B41" s="72" t="s">
        <v>20</v>
      </c>
      <c r="C41" s="72" t="s">
        <v>21</v>
      </c>
      <c r="D41" s="73" t="s">
        <v>22</v>
      </c>
      <c r="E41" s="76">
        <v>7.99</v>
      </c>
      <c r="F41" s="72"/>
      <c r="G41" s="77">
        <v>47.94</v>
      </c>
      <c r="H41" s="78"/>
      <c r="I41" s="79">
        <f>(E41*6)*H41</f>
        <v>0</v>
      </c>
      <c r="J41" s="80"/>
      <c r="K41" s="72">
        <v>59</v>
      </c>
      <c r="L41" s="72" t="s">
        <v>108</v>
      </c>
      <c r="M41" s="72" t="s">
        <v>21</v>
      </c>
      <c r="N41" s="73">
        <v>19</v>
      </c>
      <c r="O41" s="76">
        <v>52</v>
      </c>
      <c r="P41" s="103">
        <v>0.3</v>
      </c>
      <c r="Q41" s="77">
        <v>35.9</v>
      </c>
      <c r="R41" s="78"/>
      <c r="S41" s="79">
        <f>(Q41*R41)*3</f>
        <v>0</v>
      </c>
    </row>
    <row r="42" spans="1:19" s="74" customFormat="1" ht="16.149999999999999" customHeight="1">
      <c r="A42" s="90">
        <v>98</v>
      </c>
      <c r="B42" s="72" t="s">
        <v>23</v>
      </c>
      <c r="C42" s="72" t="s">
        <v>14</v>
      </c>
      <c r="D42" s="73">
        <v>19</v>
      </c>
      <c r="E42" s="76">
        <v>5.99</v>
      </c>
      <c r="F42" s="72"/>
      <c r="G42" s="77">
        <v>35.94</v>
      </c>
      <c r="H42" s="78"/>
      <c r="I42" s="79">
        <f>(E42*6)*H42</f>
        <v>0</v>
      </c>
      <c r="J42" s="80"/>
      <c r="K42" s="72">
        <v>60</v>
      </c>
      <c r="L42" s="72" t="s">
        <v>109</v>
      </c>
      <c r="M42" s="72" t="s">
        <v>14</v>
      </c>
      <c r="N42" s="73">
        <v>18</v>
      </c>
      <c r="O42" s="76">
        <v>39.9</v>
      </c>
      <c r="P42" s="103">
        <v>0.25062656641604009</v>
      </c>
      <c r="Q42" s="77">
        <v>29.9</v>
      </c>
      <c r="R42" s="78"/>
      <c r="S42" s="79">
        <f>(Q42*R42)*3</f>
        <v>0</v>
      </c>
    </row>
    <row r="43" spans="1:19" s="74" customFormat="1" ht="16.149999999999999" customHeight="1">
      <c r="A43" s="90">
        <v>140</v>
      </c>
      <c r="B43" s="72" t="s">
        <v>24</v>
      </c>
      <c r="C43" s="72" t="s">
        <v>25</v>
      </c>
      <c r="D43" s="73">
        <v>20</v>
      </c>
      <c r="E43" s="76">
        <v>5.99</v>
      </c>
      <c r="F43" s="72"/>
      <c r="G43" s="77">
        <v>35.94</v>
      </c>
      <c r="H43" s="78"/>
      <c r="I43" s="79">
        <f>(E43*6)*H43</f>
        <v>0</v>
      </c>
      <c r="J43" s="80"/>
      <c r="K43" s="72">
        <v>61</v>
      </c>
      <c r="L43" s="72" t="s">
        <v>268</v>
      </c>
      <c r="M43" s="72" t="s">
        <v>14</v>
      </c>
      <c r="N43" s="73">
        <v>19</v>
      </c>
      <c r="O43" s="76">
        <v>14.99</v>
      </c>
      <c r="P43" s="103">
        <v>0.47298198799199465</v>
      </c>
      <c r="Q43" s="77">
        <v>7.9</v>
      </c>
      <c r="R43" s="78"/>
      <c r="S43" s="79">
        <f>(Q43*R43)*3</f>
        <v>0</v>
      </c>
    </row>
    <row r="44" spans="1:19" s="74" customFormat="1" ht="16.149999999999999" customHeight="1">
      <c r="A44" s="90">
        <v>155</v>
      </c>
      <c r="B44" s="72" t="s">
        <v>26</v>
      </c>
      <c r="C44" s="72" t="s">
        <v>14</v>
      </c>
      <c r="D44" s="73">
        <v>18</v>
      </c>
      <c r="E44" s="76">
        <v>7.99</v>
      </c>
      <c r="F44" s="72"/>
      <c r="G44" s="77">
        <v>47.94</v>
      </c>
      <c r="H44" s="78"/>
      <c r="I44" s="79">
        <f>(E44*6)*H44</f>
        <v>0</v>
      </c>
      <c r="J44" s="80"/>
      <c r="K44" s="46"/>
      <c r="L44" s="43" t="s">
        <v>110</v>
      </c>
      <c r="M44" s="47"/>
      <c r="N44" s="48"/>
      <c r="O44" s="39" t="s">
        <v>18</v>
      </c>
      <c r="P44" s="44" t="s">
        <v>50</v>
      </c>
      <c r="Q44" s="39" t="s">
        <v>88</v>
      </c>
      <c r="R44" s="49" t="s">
        <v>89</v>
      </c>
      <c r="S44" s="51"/>
    </row>
    <row r="45" spans="1:19" s="74" customFormat="1" ht="16.149999999999999" customHeight="1">
      <c r="A45" s="90">
        <v>194</v>
      </c>
      <c r="B45" s="72" t="s">
        <v>27</v>
      </c>
      <c r="C45" s="72" t="s">
        <v>21</v>
      </c>
      <c r="D45" s="73">
        <v>19</v>
      </c>
      <c r="E45" s="76">
        <v>6.99</v>
      </c>
      <c r="F45" s="72"/>
      <c r="G45" s="77">
        <v>41.94</v>
      </c>
      <c r="H45" s="78"/>
      <c r="I45" s="79">
        <f>(E45*6)*H45</f>
        <v>0</v>
      </c>
      <c r="J45" s="80"/>
      <c r="K45" s="72">
        <v>62</v>
      </c>
      <c r="L45" s="72" t="s">
        <v>111</v>
      </c>
      <c r="M45" s="72" t="s">
        <v>14</v>
      </c>
      <c r="N45" s="73">
        <v>19</v>
      </c>
      <c r="O45" s="76">
        <v>29.9</v>
      </c>
      <c r="P45" s="103">
        <v>0.26</v>
      </c>
      <c r="Q45" s="77">
        <v>21.9</v>
      </c>
      <c r="R45" s="78"/>
      <c r="S45" s="89">
        <f t="shared" ref="S45:S55" si="3">Q45*6*R45</f>
        <v>0</v>
      </c>
    </row>
    <row r="46" spans="1:19" s="82" customFormat="1" ht="16.149999999999999" customHeight="1">
      <c r="A46" s="41"/>
      <c r="B46" s="42" t="s">
        <v>28</v>
      </c>
      <c r="C46" s="43"/>
      <c r="D46" s="43"/>
      <c r="E46" s="39" t="s">
        <v>18</v>
      </c>
      <c r="F46" s="44"/>
      <c r="G46" s="39" t="s">
        <v>29</v>
      </c>
      <c r="H46" s="39" t="s">
        <v>19</v>
      </c>
      <c r="I46" s="96"/>
      <c r="K46" s="72">
        <v>63</v>
      </c>
      <c r="L46" s="72" t="s">
        <v>112</v>
      </c>
      <c r="M46" s="72" t="s">
        <v>14</v>
      </c>
      <c r="N46" s="73" t="s">
        <v>262</v>
      </c>
      <c r="O46" s="76">
        <v>11.9</v>
      </c>
      <c r="P46" s="103">
        <v>0.49</v>
      </c>
      <c r="Q46" s="77">
        <v>5.99</v>
      </c>
      <c r="R46" s="78"/>
      <c r="S46" s="89">
        <f t="shared" si="3"/>
        <v>0</v>
      </c>
    </row>
    <row r="47" spans="1:19" s="81" customFormat="1" ht="12.75">
      <c r="A47" s="99">
        <v>1</v>
      </c>
      <c r="B47" s="72" t="s">
        <v>30</v>
      </c>
      <c r="C47" s="72" t="s">
        <v>21</v>
      </c>
      <c r="D47" s="73" t="s">
        <v>22</v>
      </c>
      <c r="E47" s="76">
        <v>14.9</v>
      </c>
      <c r="F47" s="138"/>
      <c r="G47" s="143">
        <v>5.99</v>
      </c>
      <c r="H47" s="141"/>
      <c r="I47" s="142">
        <f>(G47*12)*H47</f>
        <v>0</v>
      </c>
      <c r="J47" s="80"/>
      <c r="K47" s="72">
        <v>64</v>
      </c>
      <c r="L47" s="72" t="s">
        <v>113</v>
      </c>
      <c r="M47" s="72" t="s">
        <v>21</v>
      </c>
      <c r="N47" s="73">
        <v>18</v>
      </c>
      <c r="O47" s="76">
        <v>9.9</v>
      </c>
      <c r="P47" s="103">
        <v>0.59</v>
      </c>
      <c r="Q47" s="77">
        <v>3.99</v>
      </c>
      <c r="R47" s="78"/>
      <c r="S47" s="89">
        <f t="shared" si="3"/>
        <v>0</v>
      </c>
    </row>
    <row r="48" spans="1:19" s="81" customFormat="1" ht="12.75">
      <c r="A48" s="100"/>
      <c r="B48" s="72" t="s">
        <v>31</v>
      </c>
      <c r="C48" s="72" t="s">
        <v>21</v>
      </c>
      <c r="D48" s="73" t="s">
        <v>22</v>
      </c>
      <c r="E48" s="76">
        <v>7.9</v>
      </c>
      <c r="F48" s="138"/>
      <c r="G48" s="143"/>
      <c r="H48" s="141"/>
      <c r="I48" s="142"/>
      <c r="J48" s="80"/>
      <c r="K48" s="72">
        <v>65</v>
      </c>
      <c r="L48" s="72" t="s">
        <v>114</v>
      </c>
      <c r="M48" s="72" t="s">
        <v>21</v>
      </c>
      <c r="N48" s="73">
        <v>20</v>
      </c>
      <c r="O48" s="76">
        <v>9.9</v>
      </c>
      <c r="P48" s="103">
        <v>0.59</v>
      </c>
      <c r="Q48" s="77">
        <v>3.99</v>
      </c>
      <c r="R48" s="78"/>
      <c r="S48" s="89">
        <f t="shared" si="3"/>
        <v>0</v>
      </c>
    </row>
    <row r="49" spans="1:19" s="81" customFormat="1" ht="12.75">
      <c r="A49" s="99">
        <v>22</v>
      </c>
      <c r="B49" s="72" t="s">
        <v>32</v>
      </c>
      <c r="C49" s="72" t="s">
        <v>14</v>
      </c>
      <c r="D49" s="73">
        <v>18</v>
      </c>
      <c r="E49" s="76">
        <v>8.9499999999999993</v>
      </c>
      <c r="F49" s="138"/>
      <c r="G49" s="143">
        <v>3.99</v>
      </c>
      <c r="H49" s="141"/>
      <c r="I49" s="142">
        <f>(G49*12)*H49</f>
        <v>0</v>
      </c>
      <c r="J49" s="80"/>
      <c r="K49" s="72">
        <v>66</v>
      </c>
      <c r="L49" s="72" t="s">
        <v>115</v>
      </c>
      <c r="M49" s="72" t="s">
        <v>25</v>
      </c>
      <c r="N49" s="73">
        <v>19</v>
      </c>
      <c r="O49" s="76">
        <v>5.99</v>
      </c>
      <c r="P49" s="103">
        <v>0.333889816360601</v>
      </c>
      <c r="Q49" s="77">
        <v>3.99</v>
      </c>
      <c r="R49" s="78"/>
      <c r="S49" s="89">
        <f t="shared" si="3"/>
        <v>0</v>
      </c>
    </row>
    <row r="50" spans="1:19" s="81" customFormat="1" ht="12.75">
      <c r="A50" s="100"/>
      <c r="B50" s="72" t="s">
        <v>33</v>
      </c>
      <c r="C50" s="72" t="s">
        <v>14</v>
      </c>
      <c r="D50" s="73">
        <v>18</v>
      </c>
      <c r="E50" s="76">
        <v>7.9</v>
      </c>
      <c r="F50" s="138"/>
      <c r="G50" s="143"/>
      <c r="H50" s="141"/>
      <c r="I50" s="142"/>
      <c r="J50" s="80"/>
      <c r="K50" s="72">
        <v>67</v>
      </c>
      <c r="L50" s="72" t="s">
        <v>269</v>
      </c>
      <c r="M50" s="72" t="s">
        <v>14</v>
      </c>
      <c r="N50" s="73">
        <v>19</v>
      </c>
      <c r="O50" s="76">
        <v>8.9</v>
      </c>
      <c r="P50" s="103">
        <v>0.32</v>
      </c>
      <c r="Q50" s="77">
        <v>5.99</v>
      </c>
      <c r="R50" s="78"/>
      <c r="S50" s="89">
        <f t="shared" si="3"/>
        <v>0</v>
      </c>
    </row>
    <row r="51" spans="1:19" s="81" customFormat="1" ht="12.75">
      <c r="A51" s="99">
        <v>28</v>
      </c>
      <c r="B51" s="72" t="s">
        <v>34</v>
      </c>
      <c r="C51" s="72" t="s">
        <v>14</v>
      </c>
      <c r="D51" s="73">
        <v>18</v>
      </c>
      <c r="E51" s="76">
        <v>12.9</v>
      </c>
      <c r="F51" s="138"/>
      <c r="G51" s="143">
        <v>4.99</v>
      </c>
      <c r="H51" s="141"/>
      <c r="I51" s="142">
        <f>(G51*12)*H51</f>
        <v>0</v>
      </c>
      <c r="J51" s="80"/>
      <c r="K51" s="72">
        <v>69</v>
      </c>
      <c r="L51" s="72" t="s">
        <v>116</v>
      </c>
      <c r="M51" s="72" t="s">
        <v>14</v>
      </c>
      <c r="N51" s="73">
        <v>19</v>
      </c>
      <c r="O51" s="76">
        <v>12.99</v>
      </c>
      <c r="P51" s="103">
        <v>0.38491147036181678</v>
      </c>
      <c r="Q51" s="77">
        <v>7.99</v>
      </c>
      <c r="R51" s="78"/>
      <c r="S51" s="89">
        <f t="shared" si="3"/>
        <v>0</v>
      </c>
    </row>
    <row r="52" spans="1:19" s="81" customFormat="1" ht="12.75">
      <c r="A52" s="100"/>
      <c r="B52" s="72" t="s">
        <v>35</v>
      </c>
      <c r="C52" s="72" t="s">
        <v>14</v>
      </c>
      <c r="D52" s="73" t="s">
        <v>36</v>
      </c>
      <c r="E52" s="76">
        <v>8.9</v>
      </c>
      <c r="F52" s="138"/>
      <c r="G52" s="143"/>
      <c r="H52" s="141"/>
      <c r="I52" s="142"/>
      <c r="J52" s="80"/>
      <c r="K52" s="72">
        <v>70</v>
      </c>
      <c r="L52" s="72" t="s">
        <v>117</v>
      </c>
      <c r="M52" s="72" t="s">
        <v>14</v>
      </c>
      <c r="N52" s="73">
        <v>18</v>
      </c>
      <c r="O52" s="76">
        <v>11.9</v>
      </c>
      <c r="P52" s="103">
        <v>0.58067226890756307</v>
      </c>
      <c r="Q52" s="77">
        <v>4.99</v>
      </c>
      <c r="R52" s="78"/>
      <c r="S52" s="89">
        <f t="shared" si="3"/>
        <v>0</v>
      </c>
    </row>
    <row r="53" spans="1:19" s="81" customFormat="1" ht="12.75">
      <c r="A53" s="99">
        <v>45</v>
      </c>
      <c r="B53" s="72" t="s">
        <v>37</v>
      </c>
      <c r="C53" s="72" t="s">
        <v>14</v>
      </c>
      <c r="D53" s="73">
        <v>19</v>
      </c>
      <c r="E53" s="76">
        <v>18.899999999999999</v>
      </c>
      <c r="F53" s="138"/>
      <c r="G53" s="143">
        <v>7.99</v>
      </c>
      <c r="H53" s="141"/>
      <c r="I53" s="142">
        <f>(G53*12)*H53</f>
        <v>0</v>
      </c>
      <c r="J53" s="80"/>
      <c r="K53" s="72">
        <v>71</v>
      </c>
      <c r="L53" s="72" t="s">
        <v>118</v>
      </c>
      <c r="M53" s="72" t="s">
        <v>14</v>
      </c>
      <c r="N53" s="73">
        <v>19</v>
      </c>
      <c r="O53" s="76">
        <v>12.9</v>
      </c>
      <c r="P53" s="103">
        <v>0.53</v>
      </c>
      <c r="Q53" s="77">
        <v>5.99</v>
      </c>
      <c r="R53" s="78"/>
      <c r="S53" s="89">
        <f t="shared" si="3"/>
        <v>0</v>
      </c>
    </row>
    <row r="54" spans="1:19" s="81" customFormat="1" ht="12.75">
      <c r="A54" s="100"/>
      <c r="B54" s="72" t="s">
        <v>38</v>
      </c>
      <c r="C54" s="72" t="s">
        <v>14</v>
      </c>
      <c r="D54" s="73">
        <v>19</v>
      </c>
      <c r="E54" s="76">
        <v>11.9</v>
      </c>
      <c r="F54" s="138"/>
      <c r="G54" s="143"/>
      <c r="H54" s="141"/>
      <c r="I54" s="142"/>
      <c r="J54" s="80"/>
      <c r="K54" s="72">
        <v>72</v>
      </c>
      <c r="L54" s="72" t="s">
        <v>119</v>
      </c>
      <c r="M54" s="72" t="s">
        <v>14</v>
      </c>
      <c r="N54" s="73">
        <v>19</v>
      </c>
      <c r="O54" s="76">
        <v>9</v>
      </c>
      <c r="P54" s="103">
        <v>0.44</v>
      </c>
      <c r="Q54" s="77">
        <v>4.99</v>
      </c>
      <c r="R54" s="78"/>
      <c r="S54" s="89">
        <f t="shared" si="3"/>
        <v>0</v>
      </c>
    </row>
    <row r="55" spans="1:19" s="81" customFormat="1" ht="12.75">
      <c r="A55" s="99">
        <v>56</v>
      </c>
      <c r="B55" s="72" t="s">
        <v>39</v>
      </c>
      <c r="C55" s="72" t="s">
        <v>21</v>
      </c>
      <c r="D55" s="73">
        <v>18</v>
      </c>
      <c r="E55" s="76">
        <v>24.9</v>
      </c>
      <c r="F55" s="138"/>
      <c r="G55" s="143">
        <v>8.99</v>
      </c>
      <c r="H55" s="141"/>
      <c r="I55" s="142">
        <f>(G55*12)*H55</f>
        <v>0</v>
      </c>
      <c r="J55" s="80"/>
      <c r="K55" s="72">
        <v>73</v>
      </c>
      <c r="L55" s="72" t="s">
        <v>120</v>
      </c>
      <c r="M55" s="72" t="s">
        <v>14</v>
      </c>
      <c r="N55" s="73">
        <v>18</v>
      </c>
      <c r="O55" s="76">
        <v>12.9</v>
      </c>
      <c r="P55" s="103">
        <v>0.45</v>
      </c>
      <c r="Q55" s="77">
        <v>6.99</v>
      </c>
      <c r="R55" s="78"/>
      <c r="S55" s="89">
        <f t="shared" si="3"/>
        <v>0</v>
      </c>
    </row>
    <row r="56" spans="1:19" s="81" customFormat="1" ht="15">
      <c r="A56" s="100"/>
      <c r="B56" s="72" t="s">
        <v>40</v>
      </c>
      <c r="C56" s="72" t="s">
        <v>21</v>
      </c>
      <c r="D56" s="73">
        <v>20</v>
      </c>
      <c r="E56" s="76">
        <v>14.9</v>
      </c>
      <c r="F56" s="138"/>
      <c r="G56" s="143"/>
      <c r="H56" s="141"/>
      <c r="I56" s="142"/>
      <c r="J56" s="80"/>
      <c r="K56" s="46"/>
      <c r="L56" s="43" t="s">
        <v>121</v>
      </c>
      <c r="M56" s="47"/>
      <c r="N56" s="48"/>
      <c r="O56" s="39" t="s">
        <v>18</v>
      </c>
      <c r="P56" s="44" t="s">
        <v>50</v>
      </c>
      <c r="Q56" s="39" t="s">
        <v>88</v>
      </c>
      <c r="R56" s="49" t="s">
        <v>89</v>
      </c>
      <c r="S56" s="51"/>
    </row>
    <row r="57" spans="1:19" s="81" customFormat="1" ht="12.75">
      <c r="A57" s="99">
        <v>120</v>
      </c>
      <c r="B57" s="72" t="s">
        <v>41</v>
      </c>
      <c r="C57" s="72" t="s">
        <v>14</v>
      </c>
      <c r="D57" s="73">
        <v>19</v>
      </c>
      <c r="E57" s="76">
        <v>13.9</v>
      </c>
      <c r="F57" s="138"/>
      <c r="G57" s="143">
        <v>4.99</v>
      </c>
      <c r="H57" s="141"/>
      <c r="I57" s="142">
        <f>(G57*12)*H57</f>
        <v>0</v>
      </c>
      <c r="J57" s="80"/>
      <c r="K57" s="72">
        <v>74</v>
      </c>
      <c r="L57" s="72" t="s">
        <v>122</v>
      </c>
      <c r="M57" s="72" t="s">
        <v>21</v>
      </c>
      <c r="N57" s="73">
        <v>20</v>
      </c>
      <c r="O57" s="76">
        <v>9.5</v>
      </c>
      <c r="P57" s="103">
        <v>0.47473684210526312</v>
      </c>
      <c r="Q57" s="77">
        <v>4.99</v>
      </c>
      <c r="R57" s="78"/>
      <c r="S57" s="89">
        <f>Q57*6*R57</f>
        <v>0</v>
      </c>
    </row>
    <row r="58" spans="1:19" s="81" customFormat="1" ht="12.75">
      <c r="A58" s="100"/>
      <c r="B58" s="72" t="s">
        <v>42</v>
      </c>
      <c r="C58" s="72" t="s">
        <v>14</v>
      </c>
      <c r="D58" s="73">
        <v>18</v>
      </c>
      <c r="E58" s="76">
        <v>9.9</v>
      </c>
      <c r="F58" s="138"/>
      <c r="G58" s="143"/>
      <c r="H58" s="141"/>
      <c r="I58" s="142"/>
      <c r="J58" s="80"/>
      <c r="K58" s="72">
        <v>75</v>
      </c>
      <c r="L58" s="72" t="s">
        <v>123</v>
      </c>
      <c r="M58" s="72" t="s">
        <v>21</v>
      </c>
      <c r="N58" s="73">
        <v>20</v>
      </c>
      <c r="O58" s="76">
        <v>17.899999999999999</v>
      </c>
      <c r="P58" s="103">
        <v>0.27</v>
      </c>
      <c r="Q58" s="77">
        <v>12.9</v>
      </c>
      <c r="R58" s="78"/>
      <c r="S58" s="89">
        <f>Q58*6*R58</f>
        <v>0</v>
      </c>
    </row>
    <row r="59" spans="1:19" s="74" customFormat="1" ht="16.149999999999999" customHeight="1">
      <c r="A59" s="99">
        <v>149</v>
      </c>
      <c r="B59" s="72" t="s">
        <v>43</v>
      </c>
      <c r="C59" s="72" t="s">
        <v>14</v>
      </c>
      <c r="D59" s="73">
        <v>17</v>
      </c>
      <c r="E59" s="76">
        <v>12.9</v>
      </c>
      <c r="F59" s="138"/>
      <c r="G59" s="143">
        <v>4.99</v>
      </c>
      <c r="H59" s="141"/>
      <c r="I59" s="142">
        <f>(G59*12)*H59</f>
        <v>0</v>
      </c>
      <c r="J59" s="80"/>
      <c r="K59" s="72">
        <v>76</v>
      </c>
      <c r="L59" s="72" t="s">
        <v>123</v>
      </c>
      <c r="M59" s="72" t="s">
        <v>14</v>
      </c>
      <c r="N59" s="73">
        <v>19</v>
      </c>
      <c r="O59" s="76">
        <v>18.899999999999999</v>
      </c>
      <c r="P59" s="103">
        <v>0.47</v>
      </c>
      <c r="Q59" s="77">
        <v>9.9</v>
      </c>
      <c r="R59" s="78"/>
      <c r="S59" s="89">
        <f>Q59*6*R59</f>
        <v>0</v>
      </c>
    </row>
    <row r="60" spans="1:19" s="74" customFormat="1" ht="16.149999999999999" customHeight="1">
      <c r="A60" s="100"/>
      <c r="B60" s="72" t="s">
        <v>44</v>
      </c>
      <c r="C60" s="72" t="s">
        <v>14</v>
      </c>
      <c r="D60" s="73">
        <v>19</v>
      </c>
      <c r="E60" s="76">
        <v>9.9</v>
      </c>
      <c r="F60" s="138"/>
      <c r="G60" s="143"/>
      <c r="H60" s="141"/>
      <c r="I60" s="142"/>
      <c r="J60" s="80"/>
      <c r="K60" s="72">
        <v>77</v>
      </c>
      <c r="L60" s="72" t="s">
        <v>124</v>
      </c>
      <c r="M60" s="72" t="s">
        <v>14</v>
      </c>
      <c r="N60" s="73">
        <v>20</v>
      </c>
      <c r="O60" s="76">
        <v>20.9</v>
      </c>
      <c r="P60" s="103">
        <v>0.33492822966507169</v>
      </c>
      <c r="Q60" s="77">
        <v>13.9</v>
      </c>
      <c r="R60" s="78"/>
      <c r="S60" s="89">
        <f>Q60*6*R60</f>
        <v>0</v>
      </c>
    </row>
    <row r="61" spans="1:19" s="74" customFormat="1" ht="16.149999999999999" customHeight="1">
      <c r="A61" s="99">
        <v>171</v>
      </c>
      <c r="B61" s="72" t="s">
        <v>45</v>
      </c>
      <c r="C61" s="72" t="s">
        <v>14</v>
      </c>
      <c r="D61" s="73">
        <v>19</v>
      </c>
      <c r="E61" s="76">
        <v>6.99</v>
      </c>
      <c r="F61" s="138"/>
      <c r="G61" s="143">
        <v>3.99</v>
      </c>
      <c r="H61" s="141"/>
      <c r="I61" s="142">
        <f>(G61*12)*H61</f>
        <v>0</v>
      </c>
      <c r="J61" s="80"/>
      <c r="K61" s="72">
        <v>78</v>
      </c>
      <c r="L61" s="72" t="s">
        <v>122</v>
      </c>
      <c r="M61" s="72" t="s">
        <v>14</v>
      </c>
      <c r="N61" s="73">
        <v>20</v>
      </c>
      <c r="O61" s="76">
        <v>9.5</v>
      </c>
      <c r="P61" s="103">
        <v>0.36</v>
      </c>
      <c r="Q61" s="77">
        <v>5.99</v>
      </c>
      <c r="R61" s="78"/>
      <c r="S61" s="89">
        <f>Q61*6*R61</f>
        <v>0</v>
      </c>
    </row>
    <row r="62" spans="1:19" s="74" customFormat="1" ht="16.149999999999999" customHeight="1">
      <c r="A62" s="100"/>
      <c r="B62" s="72" t="s">
        <v>46</v>
      </c>
      <c r="C62" s="72" t="s">
        <v>14</v>
      </c>
      <c r="D62" s="73">
        <v>19</v>
      </c>
      <c r="E62" s="76">
        <v>7.99</v>
      </c>
      <c r="F62" s="138"/>
      <c r="G62" s="143"/>
      <c r="H62" s="141"/>
      <c r="I62" s="142"/>
      <c r="J62" s="80"/>
      <c r="K62" s="46"/>
      <c r="L62" s="43" t="s">
        <v>125</v>
      </c>
      <c r="M62" s="47"/>
      <c r="N62" s="48"/>
      <c r="O62" s="39" t="s">
        <v>18</v>
      </c>
      <c r="P62" s="44" t="s">
        <v>50</v>
      </c>
      <c r="Q62" s="39" t="s">
        <v>88</v>
      </c>
      <c r="R62" s="49" t="s">
        <v>89</v>
      </c>
      <c r="S62" s="51"/>
    </row>
    <row r="63" spans="1:19" s="74" customFormat="1" ht="16.149999999999999" customHeight="1">
      <c r="A63" s="99">
        <v>182</v>
      </c>
      <c r="B63" s="72" t="s">
        <v>47</v>
      </c>
      <c r="C63" s="72" t="s">
        <v>21</v>
      </c>
      <c r="D63" s="73">
        <v>20</v>
      </c>
      <c r="E63" s="76">
        <v>19.899999999999999</v>
      </c>
      <c r="F63" s="138"/>
      <c r="G63" s="143">
        <v>6.99</v>
      </c>
      <c r="H63" s="141"/>
      <c r="I63" s="142">
        <f>(G63*12)*H63</f>
        <v>0</v>
      </c>
      <c r="J63" s="80"/>
      <c r="K63" s="72">
        <v>79</v>
      </c>
      <c r="L63" s="72" t="s">
        <v>126</v>
      </c>
      <c r="M63" s="72" t="s">
        <v>14</v>
      </c>
      <c r="N63" s="73">
        <v>19</v>
      </c>
      <c r="O63" s="76">
        <v>6.99</v>
      </c>
      <c r="P63" s="103">
        <v>0.57224606580829751</v>
      </c>
      <c r="Q63" s="77">
        <v>2.99</v>
      </c>
      <c r="R63" s="78"/>
      <c r="S63" s="89">
        <f t="shared" ref="S63:S81" si="4">Q63*6*R63</f>
        <v>0</v>
      </c>
    </row>
    <row r="64" spans="1:19" s="74" customFormat="1" ht="16.149999999999999" customHeight="1">
      <c r="A64" s="100"/>
      <c r="B64" s="72" t="s">
        <v>48</v>
      </c>
      <c r="C64" s="72" t="s">
        <v>21</v>
      </c>
      <c r="D64" s="73">
        <v>20</v>
      </c>
      <c r="E64" s="76">
        <v>12.9</v>
      </c>
      <c r="F64" s="138"/>
      <c r="G64" s="143"/>
      <c r="H64" s="141"/>
      <c r="I64" s="142"/>
      <c r="J64" s="80"/>
      <c r="K64" s="72">
        <v>80</v>
      </c>
      <c r="L64" s="72" t="s">
        <v>127</v>
      </c>
      <c r="M64" s="72" t="s">
        <v>14</v>
      </c>
      <c r="N64" s="73">
        <v>19</v>
      </c>
      <c r="O64" s="76">
        <v>7.9</v>
      </c>
      <c r="P64" s="103">
        <v>0.49493670886075947</v>
      </c>
      <c r="Q64" s="77">
        <v>3.99</v>
      </c>
      <c r="R64" s="78"/>
      <c r="S64" s="89">
        <f t="shared" si="4"/>
        <v>0</v>
      </c>
    </row>
    <row r="65" spans="1:19" s="82" customFormat="1" ht="16.149999999999999" customHeight="1">
      <c r="A65" s="137" t="s">
        <v>5</v>
      </c>
      <c r="B65" s="132" t="s">
        <v>6</v>
      </c>
      <c r="C65" s="136" t="s">
        <v>7</v>
      </c>
      <c r="D65" s="136" t="s">
        <v>8</v>
      </c>
      <c r="E65" s="132" t="s">
        <v>49</v>
      </c>
      <c r="F65" s="130" t="s">
        <v>50</v>
      </c>
      <c r="G65" s="132" t="s">
        <v>51</v>
      </c>
      <c r="H65" s="132" t="s">
        <v>52</v>
      </c>
      <c r="I65" s="132" t="s">
        <v>11</v>
      </c>
      <c r="K65" s="72">
        <v>81</v>
      </c>
      <c r="L65" s="72" t="s">
        <v>128</v>
      </c>
      <c r="M65" s="72" t="s">
        <v>21</v>
      </c>
      <c r="N65" s="73">
        <v>19</v>
      </c>
      <c r="O65" s="76">
        <v>9.9</v>
      </c>
      <c r="P65" s="103">
        <v>0.49</v>
      </c>
      <c r="Q65" s="77">
        <v>4.99</v>
      </c>
      <c r="R65" s="78"/>
      <c r="S65" s="89">
        <f t="shared" si="4"/>
        <v>0</v>
      </c>
    </row>
    <row r="66" spans="1:19" s="82" customFormat="1" ht="16.149999999999999" customHeight="1">
      <c r="A66" s="137"/>
      <c r="B66" s="132"/>
      <c r="C66" s="136"/>
      <c r="D66" s="136"/>
      <c r="E66" s="132"/>
      <c r="F66" s="133"/>
      <c r="G66" s="132"/>
      <c r="H66" s="132"/>
      <c r="I66" s="132"/>
      <c r="K66" s="72">
        <v>82</v>
      </c>
      <c r="L66" s="72" t="s">
        <v>123</v>
      </c>
      <c r="M66" s="72" t="s">
        <v>14</v>
      </c>
      <c r="N66" s="73">
        <v>19</v>
      </c>
      <c r="O66" s="76">
        <v>14.9</v>
      </c>
      <c r="P66" s="103">
        <v>0.46375838926174495</v>
      </c>
      <c r="Q66" s="77">
        <v>7.99</v>
      </c>
      <c r="R66" s="78"/>
      <c r="S66" s="89">
        <f t="shared" si="4"/>
        <v>0</v>
      </c>
    </row>
    <row r="67" spans="1:19" s="82" customFormat="1" ht="16.149999999999999" customHeight="1">
      <c r="A67" s="83"/>
      <c r="B67" s="45" t="s">
        <v>53</v>
      </c>
      <c r="C67" s="84"/>
      <c r="D67" s="85"/>
      <c r="E67" s="85"/>
      <c r="F67" s="86"/>
      <c r="G67" s="85"/>
      <c r="H67" s="85"/>
      <c r="I67" s="87"/>
      <c r="K67" s="72">
        <v>83</v>
      </c>
      <c r="L67" s="72" t="s">
        <v>129</v>
      </c>
      <c r="M67" s="72" t="s">
        <v>14</v>
      </c>
      <c r="N67" s="73">
        <v>18</v>
      </c>
      <c r="O67" s="76">
        <v>9.5</v>
      </c>
      <c r="P67" s="103">
        <v>0.57999999999999996</v>
      </c>
      <c r="Q67" s="77">
        <v>3.99</v>
      </c>
      <c r="R67" s="78"/>
      <c r="S67" s="89">
        <f t="shared" si="4"/>
        <v>0</v>
      </c>
    </row>
    <row r="68" spans="1:19" s="74" customFormat="1" ht="16.149999999999999" customHeight="1">
      <c r="A68" s="72">
        <v>2</v>
      </c>
      <c r="B68" s="72" t="s">
        <v>54</v>
      </c>
      <c r="C68" s="72" t="s">
        <v>21</v>
      </c>
      <c r="D68" s="73">
        <v>19</v>
      </c>
      <c r="E68" s="76">
        <v>8.9</v>
      </c>
      <c r="F68" s="103">
        <v>0.55000000000000004</v>
      </c>
      <c r="G68" s="77">
        <v>3.99</v>
      </c>
      <c r="H68" s="78"/>
      <c r="I68" s="79">
        <f t="shared" ref="I68:I74" si="5">(G68*H68)*6</f>
        <v>0</v>
      </c>
      <c r="K68" s="72">
        <v>84</v>
      </c>
      <c r="L68" s="72" t="s">
        <v>270</v>
      </c>
      <c r="M68" s="72" t="s">
        <v>21</v>
      </c>
      <c r="N68" s="73">
        <v>19</v>
      </c>
      <c r="O68" s="76">
        <v>7.99</v>
      </c>
      <c r="P68" s="103">
        <v>0.50062578222778475</v>
      </c>
      <c r="Q68" s="77">
        <v>3.99</v>
      </c>
      <c r="R68" s="78"/>
      <c r="S68" s="89">
        <f t="shared" si="4"/>
        <v>0</v>
      </c>
    </row>
    <row r="69" spans="1:19" s="74" customFormat="1" ht="16.149999999999999" customHeight="1">
      <c r="A69" s="72">
        <v>3</v>
      </c>
      <c r="B69" s="72" t="s">
        <v>55</v>
      </c>
      <c r="C69" s="72" t="s">
        <v>25</v>
      </c>
      <c r="D69" s="73">
        <v>20</v>
      </c>
      <c r="E69" s="76">
        <v>7.99</v>
      </c>
      <c r="F69" s="103">
        <v>0.37</v>
      </c>
      <c r="G69" s="77">
        <v>4.99</v>
      </c>
      <c r="H69" s="78"/>
      <c r="I69" s="79">
        <f>(G69*H69)*6</f>
        <v>0</v>
      </c>
      <c r="K69" s="72">
        <v>85</v>
      </c>
      <c r="L69" s="72" t="s">
        <v>130</v>
      </c>
      <c r="M69" s="72" t="s">
        <v>25</v>
      </c>
      <c r="N69" s="73">
        <v>19</v>
      </c>
      <c r="O69" s="76">
        <v>7.99</v>
      </c>
      <c r="P69" s="103">
        <v>0.50062578222778475</v>
      </c>
      <c r="Q69" s="77">
        <v>3.99</v>
      </c>
      <c r="R69" s="78"/>
      <c r="S69" s="89">
        <f t="shared" si="4"/>
        <v>0</v>
      </c>
    </row>
    <row r="70" spans="1:19" s="74" customFormat="1" ht="16.149999999999999" customHeight="1">
      <c r="A70" s="72">
        <v>4</v>
      </c>
      <c r="B70" s="72" t="s">
        <v>56</v>
      </c>
      <c r="C70" s="72" t="s">
        <v>21</v>
      </c>
      <c r="D70" s="73">
        <v>13</v>
      </c>
      <c r="E70" s="76">
        <v>9.9</v>
      </c>
      <c r="F70" s="103">
        <v>0.39494949494949494</v>
      </c>
      <c r="G70" s="77">
        <v>5.99</v>
      </c>
      <c r="H70" s="78"/>
      <c r="I70" s="79">
        <f t="shared" si="5"/>
        <v>0</v>
      </c>
      <c r="K70" s="72">
        <v>86</v>
      </c>
      <c r="L70" s="72" t="s">
        <v>131</v>
      </c>
      <c r="M70" s="72" t="s">
        <v>14</v>
      </c>
      <c r="N70" s="73">
        <v>16</v>
      </c>
      <c r="O70" s="76">
        <v>9.5</v>
      </c>
      <c r="P70" s="103">
        <v>0.57999999999999996</v>
      </c>
      <c r="Q70" s="77">
        <v>3.99</v>
      </c>
      <c r="R70" s="78"/>
      <c r="S70" s="89">
        <f t="shared" si="4"/>
        <v>0</v>
      </c>
    </row>
    <row r="71" spans="1:19" s="74" customFormat="1" ht="16.149999999999999" customHeight="1">
      <c r="A71" s="72">
        <v>5</v>
      </c>
      <c r="B71" s="72" t="s">
        <v>57</v>
      </c>
      <c r="C71" s="72" t="s">
        <v>21</v>
      </c>
      <c r="D71" s="73">
        <v>20</v>
      </c>
      <c r="E71" s="76">
        <v>8.99</v>
      </c>
      <c r="F71" s="103">
        <v>0.33370411568409342</v>
      </c>
      <c r="G71" s="77">
        <v>5.99</v>
      </c>
      <c r="H71" s="78"/>
      <c r="I71" s="79">
        <f t="shared" si="5"/>
        <v>0</v>
      </c>
      <c r="K71" s="72">
        <v>87</v>
      </c>
      <c r="L71" s="72" t="s">
        <v>131</v>
      </c>
      <c r="M71" s="72" t="s">
        <v>21</v>
      </c>
      <c r="N71" s="73">
        <v>19</v>
      </c>
      <c r="O71" s="76">
        <v>8.9</v>
      </c>
      <c r="P71" s="103">
        <v>0.43</v>
      </c>
      <c r="Q71" s="77">
        <v>4.99</v>
      </c>
      <c r="R71" s="78"/>
      <c r="S71" s="89">
        <f t="shared" si="4"/>
        <v>0</v>
      </c>
    </row>
    <row r="72" spans="1:19" s="74" customFormat="1" ht="16.149999999999999" customHeight="1">
      <c r="A72" s="72">
        <v>6</v>
      </c>
      <c r="B72" s="72" t="s">
        <v>58</v>
      </c>
      <c r="C72" s="72" t="s">
        <v>21</v>
      </c>
      <c r="D72" s="73">
        <v>19</v>
      </c>
      <c r="E72" s="76">
        <v>11</v>
      </c>
      <c r="F72" s="103">
        <v>0.45</v>
      </c>
      <c r="G72" s="77">
        <v>5.99</v>
      </c>
      <c r="H72" s="78"/>
      <c r="I72" s="79">
        <f t="shared" si="5"/>
        <v>0</v>
      </c>
      <c r="K72" s="72">
        <v>88</v>
      </c>
      <c r="L72" s="72" t="s">
        <v>132</v>
      </c>
      <c r="M72" s="72" t="s">
        <v>14</v>
      </c>
      <c r="N72" s="73">
        <v>19</v>
      </c>
      <c r="O72" s="76">
        <v>9.9</v>
      </c>
      <c r="P72" s="103">
        <v>0.49</v>
      </c>
      <c r="Q72" s="77">
        <v>4.99</v>
      </c>
      <c r="R72" s="78"/>
      <c r="S72" s="89">
        <f t="shared" si="4"/>
        <v>0</v>
      </c>
    </row>
    <row r="73" spans="1:19" s="74" customFormat="1" ht="16.149999999999999" customHeight="1">
      <c r="A73" s="72">
        <v>7</v>
      </c>
      <c r="B73" s="72" t="s">
        <v>59</v>
      </c>
      <c r="C73" s="72" t="s">
        <v>21</v>
      </c>
      <c r="D73" s="73" t="s">
        <v>262</v>
      </c>
      <c r="E73" s="76">
        <v>11</v>
      </c>
      <c r="F73" s="103">
        <v>0.36454545454545451</v>
      </c>
      <c r="G73" s="77">
        <v>6.99</v>
      </c>
      <c r="H73" s="78"/>
      <c r="I73" s="79">
        <f t="shared" si="5"/>
        <v>0</v>
      </c>
      <c r="K73" s="72">
        <v>89</v>
      </c>
      <c r="L73" s="72" t="s">
        <v>271</v>
      </c>
      <c r="M73" s="72" t="s">
        <v>25</v>
      </c>
      <c r="N73" s="73">
        <v>20</v>
      </c>
      <c r="O73" s="76">
        <v>9.9</v>
      </c>
      <c r="P73" s="103">
        <v>0.49</v>
      </c>
      <c r="Q73" s="77">
        <v>4.99</v>
      </c>
      <c r="R73" s="78"/>
      <c r="S73" s="89">
        <f t="shared" si="4"/>
        <v>0</v>
      </c>
    </row>
    <row r="74" spans="1:19" s="74" customFormat="1" ht="16.149999999999999" customHeight="1">
      <c r="A74" s="72">
        <v>8</v>
      </c>
      <c r="B74" s="72" t="s">
        <v>60</v>
      </c>
      <c r="C74" s="72" t="s">
        <v>21</v>
      </c>
      <c r="D74" s="73" t="s">
        <v>261</v>
      </c>
      <c r="E74" s="76">
        <v>12.9</v>
      </c>
      <c r="F74" s="103">
        <v>0.30310077519379847</v>
      </c>
      <c r="G74" s="77">
        <v>8.99</v>
      </c>
      <c r="H74" s="78"/>
      <c r="I74" s="79">
        <f t="shared" si="5"/>
        <v>0</v>
      </c>
      <c r="K74" s="72">
        <v>90</v>
      </c>
      <c r="L74" s="72" t="s">
        <v>133</v>
      </c>
      <c r="M74" s="72" t="s">
        <v>21</v>
      </c>
      <c r="N74" s="73">
        <v>20</v>
      </c>
      <c r="O74" s="76">
        <v>9.9</v>
      </c>
      <c r="P74" s="103">
        <v>0.39494949494949494</v>
      </c>
      <c r="Q74" s="77">
        <v>5.99</v>
      </c>
      <c r="R74" s="78"/>
      <c r="S74" s="89">
        <f t="shared" si="4"/>
        <v>0</v>
      </c>
    </row>
    <row r="75" spans="1:19" s="74" customFormat="1" ht="16.149999999999999" customHeight="1">
      <c r="A75" s="72">
        <v>9</v>
      </c>
      <c r="B75" s="72" t="s">
        <v>61</v>
      </c>
      <c r="C75" s="72" t="s">
        <v>21</v>
      </c>
      <c r="D75" s="73">
        <v>18</v>
      </c>
      <c r="E75" s="76">
        <v>14.9</v>
      </c>
      <c r="F75" s="103">
        <v>0.39</v>
      </c>
      <c r="G75" s="77">
        <v>8.99</v>
      </c>
      <c r="H75" s="78"/>
      <c r="I75" s="79">
        <f t="shared" ref="I75" si="6">(G75*H75)*6</f>
        <v>0</v>
      </c>
      <c r="K75" s="72">
        <v>91</v>
      </c>
      <c r="L75" s="72" t="s">
        <v>134</v>
      </c>
      <c r="M75" s="72" t="s">
        <v>14</v>
      </c>
      <c r="N75" s="73" t="s">
        <v>262</v>
      </c>
      <c r="O75" s="76">
        <v>11</v>
      </c>
      <c r="P75" s="103">
        <v>0.45</v>
      </c>
      <c r="Q75" s="77">
        <v>5.99</v>
      </c>
      <c r="R75" s="78"/>
      <c r="S75" s="89">
        <f t="shared" si="4"/>
        <v>0</v>
      </c>
    </row>
    <row r="76" spans="1:19" s="74" customFormat="1" ht="16.149999999999999" customHeight="1">
      <c r="A76" s="72">
        <v>10</v>
      </c>
      <c r="B76" s="72" t="s">
        <v>62</v>
      </c>
      <c r="C76" s="72" t="s">
        <v>21</v>
      </c>
      <c r="D76" s="73">
        <v>18</v>
      </c>
      <c r="E76" s="76">
        <v>11.9</v>
      </c>
      <c r="F76" s="103">
        <v>0.4126050420168067</v>
      </c>
      <c r="G76" s="77">
        <v>6.99</v>
      </c>
      <c r="H76" s="78"/>
      <c r="I76" s="79">
        <f t="shared" ref="I76:I84" si="7">(G76*H76)*6</f>
        <v>0</v>
      </c>
      <c r="K76" s="72">
        <v>92</v>
      </c>
      <c r="L76" s="72" t="s">
        <v>135</v>
      </c>
      <c r="M76" s="72" t="s">
        <v>14</v>
      </c>
      <c r="N76" s="73" t="s">
        <v>83</v>
      </c>
      <c r="O76" s="76">
        <v>11</v>
      </c>
      <c r="P76" s="103">
        <v>0.36454545454545451</v>
      </c>
      <c r="Q76" s="77">
        <v>6.99</v>
      </c>
      <c r="R76" s="78"/>
      <c r="S76" s="89">
        <f t="shared" si="4"/>
        <v>0</v>
      </c>
    </row>
    <row r="77" spans="1:19" s="74" customFormat="1" ht="16.149999999999999" customHeight="1">
      <c r="A77" s="72">
        <v>11</v>
      </c>
      <c r="B77" s="72" t="s">
        <v>63</v>
      </c>
      <c r="C77" s="72" t="s">
        <v>21</v>
      </c>
      <c r="D77" s="73">
        <v>18</v>
      </c>
      <c r="E77" s="76">
        <v>12</v>
      </c>
      <c r="F77" s="103">
        <v>0.41</v>
      </c>
      <c r="G77" s="77">
        <v>6.99</v>
      </c>
      <c r="H77" s="78"/>
      <c r="I77" s="79">
        <f t="shared" si="7"/>
        <v>0</v>
      </c>
      <c r="K77" s="72">
        <v>93</v>
      </c>
      <c r="L77" s="72" t="s">
        <v>136</v>
      </c>
      <c r="M77" s="72" t="s">
        <v>14</v>
      </c>
      <c r="N77" s="73">
        <v>19</v>
      </c>
      <c r="O77" s="76">
        <v>11</v>
      </c>
      <c r="P77" s="103">
        <v>0.27363636363636362</v>
      </c>
      <c r="Q77" s="77">
        <v>7.99</v>
      </c>
      <c r="R77" s="78"/>
      <c r="S77" s="89">
        <f t="shared" si="4"/>
        <v>0</v>
      </c>
    </row>
    <row r="78" spans="1:19" s="74" customFormat="1" ht="16.149999999999999" customHeight="1">
      <c r="A78" s="72">
        <v>12</v>
      </c>
      <c r="B78" s="72" t="s">
        <v>64</v>
      </c>
      <c r="C78" s="72" t="s">
        <v>21</v>
      </c>
      <c r="D78" s="73">
        <v>19</v>
      </c>
      <c r="E78" s="76">
        <v>15.9</v>
      </c>
      <c r="F78" s="103">
        <v>0.43459119496855347</v>
      </c>
      <c r="G78" s="77">
        <v>8.99</v>
      </c>
      <c r="H78" s="78"/>
      <c r="I78" s="79">
        <f t="shared" si="7"/>
        <v>0</v>
      </c>
      <c r="K78" s="72">
        <v>94</v>
      </c>
      <c r="L78" s="72" t="s">
        <v>137</v>
      </c>
      <c r="M78" s="72" t="s">
        <v>25</v>
      </c>
      <c r="N78" s="73">
        <v>19</v>
      </c>
      <c r="O78" s="76">
        <v>12</v>
      </c>
      <c r="P78" s="103">
        <v>0.33416666666666667</v>
      </c>
      <c r="Q78" s="77">
        <v>7.99</v>
      </c>
      <c r="R78" s="78"/>
      <c r="S78" s="89">
        <f t="shared" si="4"/>
        <v>0</v>
      </c>
    </row>
    <row r="79" spans="1:19" s="74" customFormat="1" ht="16.149999999999999" customHeight="1">
      <c r="A79" s="72">
        <v>13</v>
      </c>
      <c r="B79" s="72" t="s">
        <v>65</v>
      </c>
      <c r="C79" s="72" t="s">
        <v>21</v>
      </c>
      <c r="D79" s="73">
        <v>19</v>
      </c>
      <c r="E79" s="76">
        <v>19.899999999999999</v>
      </c>
      <c r="F79" s="103">
        <v>0.2512562814070351</v>
      </c>
      <c r="G79" s="77">
        <v>14.9</v>
      </c>
      <c r="H79" s="78"/>
      <c r="I79" s="79">
        <f t="shared" si="7"/>
        <v>0</v>
      </c>
      <c r="K79" s="72">
        <v>95</v>
      </c>
      <c r="L79" s="72" t="s">
        <v>138</v>
      </c>
      <c r="M79" s="72" t="s">
        <v>21</v>
      </c>
      <c r="N79" s="73">
        <v>20</v>
      </c>
      <c r="O79" s="76">
        <v>9.9</v>
      </c>
      <c r="P79" s="103">
        <v>0.49</v>
      </c>
      <c r="Q79" s="77">
        <v>4.99</v>
      </c>
      <c r="R79" s="78"/>
      <c r="S79" s="89">
        <f t="shared" si="4"/>
        <v>0</v>
      </c>
    </row>
    <row r="80" spans="1:19" s="74" customFormat="1" ht="16.149999999999999" customHeight="1">
      <c r="A80" s="72">
        <v>14</v>
      </c>
      <c r="B80" s="72" t="s">
        <v>66</v>
      </c>
      <c r="C80" s="72" t="s">
        <v>21</v>
      </c>
      <c r="D80" s="73">
        <v>18</v>
      </c>
      <c r="E80" s="76">
        <v>24.9</v>
      </c>
      <c r="F80" s="103">
        <v>0.36144578313253006</v>
      </c>
      <c r="G80" s="77">
        <v>15.9</v>
      </c>
      <c r="H80" s="78"/>
      <c r="I80" s="79">
        <f t="shared" si="7"/>
        <v>0</v>
      </c>
      <c r="K80" s="72">
        <v>96</v>
      </c>
      <c r="L80" s="72" t="s">
        <v>138</v>
      </c>
      <c r="M80" s="72" t="s">
        <v>25</v>
      </c>
      <c r="N80" s="73">
        <v>20</v>
      </c>
      <c r="O80" s="76">
        <v>8.9</v>
      </c>
      <c r="P80" s="103">
        <v>0.55168539325842691</v>
      </c>
      <c r="Q80" s="77">
        <v>3.99</v>
      </c>
      <c r="R80" s="78"/>
      <c r="S80" s="89">
        <f t="shared" si="4"/>
        <v>0</v>
      </c>
    </row>
    <row r="81" spans="1:19" s="74" customFormat="1" ht="16.149999999999999" customHeight="1">
      <c r="A81" s="72">
        <v>15</v>
      </c>
      <c r="B81" s="72" t="s">
        <v>67</v>
      </c>
      <c r="C81" s="72" t="s">
        <v>21</v>
      </c>
      <c r="D81" s="73">
        <v>19</v>
      </c>
      <c r="E81" s="76">
        <v>27</v>
      </c>
      <c r="F81" s="103">
        <v>0.33</v>
      </c>
      <c r="G81" s="77">
        <v>17.899999999999999</v>
      </c>
      <c r="H81" s="78"/>
      <c r="I81" s="79">
        <f t="shared" si="7"/>
        <v>0</v>
      </c>
      <c r="K81" s="72">
        <v>97</v>
      </c>
      <c r="L81" s="72" t="s">
        <v>138</v>
      </c>
      <c r="M81" s="72" t="s">
        <v>14</v>
      </c>
      <c r="N81" s="73">
        <v>20</v>
      </c>
      <c r="O81" s="76">
        <v>8.9</v>
      </c>
      <c r="P81" s="103">
        <v>0.55168539325842691</v>
      </c>
      <c r="Q81" s="77">
        <v>3.99</v>
      </c>
      <c r="R81" s="78"/>
      <c r="S81" s="89">
        <f t="shared" si="4"/>
        <v>0</v>
      </c>
    </row>
    <row r="82" spans="1:19" s="74" customFormat="1" ht="16.149999999999999" customHeight="1">
      <c r="A82" s="72">
        <v>16</v>
      </c>
      <c r="B82" s="72" t="s">
        <v>68</v>
      </c>
      <c r="C82" s="72" t="s">
        <v>21</v>
      </c>
      <c r="D82" s="73">
        <v>16</v>
      </c>
      <c r="E82" s="76">
        <v>24.9</v>
      </c>
      <c r="F82" s="103">
        <v>0.28112449799196787</v>
      </c>
      <c r="G82" s="77">
        <v>17.899999999999999</v>
      </c>
      <c r="H82" s="78"/>
      <c r="I82" s="79">
        <f t="shared" si="7"/>
        <v>0</v>
      </c>
      <c r="K82" s="46"/>
      <c r="L82" s="43" t="s">
        <v>139</v>
      </c>
      <c r="M82" s="47"/>
      <c r="N82" s="48"/>
      <c r="O82" s="39" t="s">
        <v>18</v>
      </c>
      <c r="P82" s="44" t="s">
        <v>50</v>
      </c>
      <c r="Q82" s="39" t="s">
        <v>88</v>
      </c>
      <c r="R82" s="49" t="s">
        <v>89</v>
      </c>
      <c r="S82" s="51"/>
    </row>
    <row r="83" spans="1:19" s="74" customFormat="1" ht="16.149999999999999" customHeight="1">
      <c r="A83" s="72">
        <v>17</v>
      </c>
      <c r="B83" s="72" t="s">
        <v>69</v>
      </c>
      <c r="C83" s="72" t="s">
        <v>14</v>
      </c>
      <c r="D83" s="73">
        <v>19</v>
      </c>
      <c r="E83" s="76">
        <v>8.9</v>
      </c>
      <c r="F83" s="103">
        <v>0.55000000000000004</v>
      </c>
      <c r="G83" s="77">
        <v>3.99</v>
      </c>
      <c r="H83" s="78"/>
      <c r="I83" s="79">
        <f t="shared" si="7"/>
        <v>0</v>
      </c>
      <c r="K83" s="72">
        <v>99</v>
      </c>
      <c r="L83" s="72" t="s">
        <v>140</v>
      </c>
      <c r="M83" s="72" t="s">
        <v>25</v>
      </c>
      <c r="N83" s="73">
        <v>20</v>
      </c>
      <c r="O83" s="76">
        <v>11.9</v>
      </c>
      <c r="P83" s="103">
        <v>0.41</v>
      </c>
      <c r="Q83" s="77">
        <v>6.99</v>
      </c>
      <c r="R83" s="78"/>
      <c r="S83" s="89">
        <f>Q83*6*R83</f>
        <v>0</v>
      </c>
    </row>
    <row r="84" spans="1:19" s="74" customFormat="1" ht="16.149999999999999" customHeight="1">
      <c r="A84" s="72">
        <v>18</v>
      </c>
      <c r="B84" s="72" t="s">
        <v>70</v>
      </c>
      <c r="C84" s="72" t="s">
        <v>14</v>
      </c>
      <c r="D84" s="73">
        <v>13</v>
      </c>
      <c r="E84" s="76">
        <v>9.99</v>
      </c>
      <c r="F84" s="103">
        <v>0.40040040040040037</v>
      </c>
      <c r="G84" s="77">
        <v>5.99</v>
      </c>
      <c r="H84" s="78"/>
      <c r="I84" s="79">
        <f t="shared" si="7"/>
        <v>0</v>
      </c>
      <c r="K84" s="72">
        <v>100</v>
      </c>
      <c r="L84" s="72" t="s">
        <v>141</v>
      </c>
      <c r="M84" s="72" t="s">
        <v>25</v>
      </c>
      <c r="N84" s="73">
        <v>20</v>
      </c>
      <c r="O84" s="76">
        <v>8.9</v>
      </c>
      <c r="P84" s="103">
        <v>0.43</v>
      </c>
      <c r="Q84" s="77">
        <v>4.99</v>
      </c>
      <c r="R84" s="78"/>
      <c r="S84" s="89">
        <f>Q84*6*R84</f>
        <v>0</v>
      </c>
    </row>
    <row r="85" spans="1:19" s="74" customFormat="1" ht="16.149999999999999" customHeight="1">
      <c r="A85" s="72">
        <v>19</v>
      </c>
      <c r="B85" s="72" t="s">
        <v>71</v>
      </c>
      <c r="C85" s="72" t="s">
        <v>14</v>
      </c>
      <c r="D85" s="73">
        <v>18</v>
      </c>
      <c r="E85" s="76">
        <v>9.99</v>
      </c>
      <c r="F85" s="103">
        <v>0.40040040040040037</v>
      </c>
      <c r="G85" s="77">
        <v>5.99</v>
      </c>
      <c r="H85" s="78"/>
      <c r="I85" s="79"/>
      <c r="K85" s="46"/>
      <c r="L85" s="43" t="s">
        <v>142</v>
      </c>
      <c r="M85" s="47"/>
      <c r="N85" s="48"/>
      <c r="O85" s="39" t="s">
        <v>18</v>
      </c>
      <c r="P85" s="44" t="s">
        <v>50</v>
      </c>
      <c r="Q85" s="39" t="s">
        <v>88</v>
      </c>
      <c r="R85" s="49" t="s">
        <v>89</v>
      </c>
      <c r="S85" s="51"/>
    </row>
    <row r="86" spans="1:19" s="74" customFormat="1" ht="16.149999999999999" customHeight="1">
      <c r="A86" s="72">
        <v>20</v>
      </c>
      <c r="B86" s="72" t="s">
        <v>72</v>
      </c>
      <c r="C86" s="72" t="s">
        <v>14</v>
      </c>
      <c r="D86" s="73">
        <v>18</v>
      </c>
      <c r="E86" s="76">
        <v>9.99</v>
      </c>
      <c r="F86" s="103">
        <v>0.40040040040040037</v>
      </c>
      <c r="G86" s="77">
        <v>5.99</v>
      </c>
      <c r="H86" s="78"/>
      <c r="I86" s="79">
        <f>(G86*H86)*6</f>
        <v>0</v>
      </c>
      <c r="K86" s="72">
        <v>101</v>
      </c>
      <c r="L86" s="72" t="s">
        <v>143</v>
      </c>
      <c r="M86" s="72" t="s">
        <v>25</v>
      </c>
      <c r="N86" s="73">
        <v>19</v>
      </c>
      <c r="O86" s="76">
        <v>7.99</v>
      </c>
      <c r="P86" s="103">
        <v>0.50062578222778475</v>
      </c>
      <c r="Q86" s="77">
        <v>3.99</v>
      </c>
      <c r="R86" s="78"/>
      <c r="S86" s="89">
        <f>Q86*6*R86</f>
        <v>0</v>
      </c>
    </row>
    <row r="87" spans="1:19" s="74" customFormat="1" ht="16.149999999999999" customHeight="1">
      <c r="A87" s="72">
        <v>21</v>
      </c>
      <c r="B87" s="72" t="s">
        <v>73</v>
      </c>
      <c r="C87" s="72" t="s">
        <v>14</v>
      </c>
      <c r="D87" s="73">
        <v>18</v>
      </c>
      <c r="E87" s="76">
        <v>9.99</v>
      </c>
      <c r="F87" s="103">
        <v>0.20020020020020018</v>
      </c>
      <c r="G87" s="77">
        <v>7.99</v>
      </c>
      <c r="H87" s="78"/>
      <c r="I87" s="79"/>
      <c r="K87" s="72">
        <v>102</v>
      </c>
      <c r="L87" s="72" t="s">
        <v>144</v>
      </c>
      <c r="M87" s="72" t="s">
        <v>25</v>
      </c>
      <c r="N87" s="73">
        <v>20</v>
      </c>
      <c r="O87" s="76">
        <v>8.99</v>
      </c>
      <c r="P87" s="103">
        <v>0.33370411568409342</v>
      </c>
      <c r="Q87" s="77">
        <v>5.99</v>
      </c>
      <c r="R87" s="78"/>
      <c r="S87" s="89">
        <f>Q87*6*R87</f>
        <v>0</v>
      </c>
    </row>
    <row r="88" spans="1:19" s="74" customFormat="1" ht="16.149999999999999" customHeight="1">
      <c r="A88" s="72">
        <v>23</v>
      </c>
      <c r="B88" s="72" t="s">
        <v>74</v>
      </c>
      <c r="C88" s="72" t="s">
        <v>14</v>
      </c>
      <c r="D88" s="73">
        <v>18</v>
      </c>
      <c r="E88" s="76">
        <v>12</v>
      </c>
      <c r="F88" s="103">
        <v>0.33416666666666667</v>
      </c>
      <c r="G88" s="77">
        <v>7.99</v>
      </c>
      <c r="H88" s="78"/>
      <c r="I88" s="79">
        <f>(G88*H88)*6</f>
        <v>0</v>
      </c>
      <c r="K88" s="72">
        <v>103</v>
      </c>
      <c r="L88" s="72" t="s">
        <v>145</v>
      </c>
      <c r="M88" s="72" t="s">
        <v>25</v>
      </c>
      <c r="N88" s="73">
        <v>20</v>
      </c>
      <c r="O88" s="76">
        <v>15.99</v>
      </c>
      <c r="P88" s="103">
        <v>0.50031269543464663</v>
      </c>
      <c r="Q88" s="77">
        <v>7.99</v>
      </c>
      <c r="R88" s="78"/>
      <c r="S88" s="89">
        <f>Q88*6*R88</f>
        <v>0</v>
      </c>
    </row>
    <row r="89" spans="1:19" s="74" customFormat="1" ht="16.149999999999999" customHeight="1">
      <c r="A89" s="137" t="s">
        <v>5</v>
      </c>
      <c r="B89" s="132" t="s">
        <v>6</v>
      </c>
      <c r="C89" s="136" t="s">
        <v>7</v>
      </c>
      <c r="D89" s="136" t="s">
        <v>8</v>
      </c>
      <c r="E89" s="132" t="s">
        <v>49</v>
      </c>
      <c r="F89" s="130" t="s">
        <v>50</v>
      </c>
      <c r="G89" s="132" t="s">
        <v>51</v>
      </c>
      <c r="H89" s="132" t="s">
        <v>52</v>
      </c>
      <c r="I89" s="132" t="s">
        <v>11</v>
      </c>
      <c r="K89" s="134" t="s">
        <v>5</v>
      </c>
      <c r="L89" s="131" t="s">
        <v>6</v>
      </c>
      <c r="M89" s="135" t="s">
        <v>7</v>
      </c>
      <c r="N89" s="135" t="s">
        <v>8</v>
      </c>
      <c r="O89" s="131" t="s">
        <v>49</v>
      </c>
      <c r="P89" s="129" t="s">
        <v>50</v>
      </c>
      <c r="Q89" s="131" t="s">
        <v>51</v>
      </c>
      <c r="R89" s="131" t="s">
        <v>52</v>
      </c>
      <c r="S89" s="131" t="s">
        <v>11</v>
      </c>
    </row>
    <row r="90" spans="1:19" s="74" customFormat="1" ht="16.149999999999999" customHeight="1">
      <c r="A90" s="137"/>
      <c r="B90" s="132"/>
      <c r="C90" s="136"/>
      <c r="D90" s="136"/>
      <c r="E90" s="132"/>
      <c r="F90" s="133"/>
      <c r="G90" s="132"/>
      <c r="H90" s="132"/>
      <c r="I90" s="132"/>
      <c r="K90" s="132"/>
      <c r="L90" s="132"/>
      <c r="M90" s="136"/>
      <c r="N90" s="136"/>
      <c r="O90" s="132"/>
      <c r="P90" s="130"/>
      <c r="Q90" s="132"/>
      <c r="R90" s="132"/>
      <c r="S90" s="132"/>
    </row>
    <row r="91" spans="1:19" s="74" customFormat="1" ht="16.149999999999999" customHeight="1">
      <c r="A91" s="46"/>
      <c r="B91" s="43" t="s">
        <v>146</v>
      </c>
      <c r="C91" s="47"/>
      <c r="D91" s="48"/>
      <c r="E91" s="39" t="s">
        <v>18</v>
      </c>
      <c r="F91" s="44" t="s">
        <v>50</v>
      </c>
      <c r="G91" s="39" t="s">
        <v>88</v>
      </c>
      <c r="H91" s="49" t="s">
        <v>89</v>
      </c>
      <c r="I91" s="51"/>
      <c r="K91" s="46"/>
      <c r="L91" s="43" t="s">
        <v>232</v>
      </c>
      <c r="M91" s="47"/>
      <c r="N91" s="48"/>
      <c r="O91" s="39" t="s">
        <v>18</v>
      </c>
      <c r="P91" s="44" t="s">
        <v>50</v>
      </c>
      <c r="Q91" s="39" t="s">
        <v>88</v>
      </c>
      <c r="R91" s="49" t="s">
        <v>89</v>
      </c>
      <c r="S91" s="51"/>
    </row>
    <row r="92" spans="1:19" s="74" customFormat="1" ht="16.149999999999999" customHeight="1">
      <c r="A92" s="72">
        <v>105</v>
      </c>
      <c r="B92" s="72" t="s">
        <v>147</v>
      </c>
      <c r="C92" s="72" t="s">
        <v>25</v>
      </c>
      <c r="D92" s="73">
        <v>20</v>
      </c>
      <c r="E92" s="76">
        <v>11</v>
      </c>
      <c r="F92" s="103">
        <v>0.45</v>
      </c>
      <c r="G92" s="77">
        <v>5.99</v>
      </c>
      <c r="H92" s="78"/>
      <c r="I92" s="89">
        <f>G92*6*H92</f>
        <v>0</v>
      </c>
      <c r="K92" s="75">
        <v>183</v>
      </c>
      <c r="L92" s="75" t="s">
        <v>233</v>
      </c>
      <c r="M92" s="75" t="s">
        <v>25</v>
      </c>
      <c r="N92" s="90">
        <v>20</v>
      </c>
      <c r="O92" s="91">
        <v>6.99</v>
      </c>
      <c r="P92" s="103">
        <v>0.57224606580829751</v>
      </c>
      <c r="Q92" s="92">
        <v>2.99</v>
      </c>
      <c r="R92" s="93"/>
      <c r="S92" s="94">
        <f t="shared" ref="S92:S93" si="8">Q92*6*R92</f>
        <v>0</v>
      </c>
    </row>
    <row r="93" spans="1:19" s="74" customFormat="1" ht="16.149999999999999" customHeight="1">
      <c r="A93" s="72">
        <v>106</v>
      </c>
      <c r="B93" s="72" t="s">
        <v>148</v>
      </c>
      <c r="C93" s="72" t="s">
        <v>14</v>
      </c>
      <c r="D93" s="73">
        <v>19</v>
      </c>
      <c r="E93" s="76">
        <v>11</v>
      </c>
      <c r="F93" s="103">
        <v>0.45</v>
      </c>
      <c r="G93" s="77">
        <v>5.99</v>
      </c>
      <c r="H93" s="78"/>
      <c r="I93" s="89">
        <f>G93*6*H93</f>
        <v>0</v>
      </c>
      <c r="K93" s="72">
        <v>184</v>
      </c>
      <c r="L93" s="72" t="s">
        <v>234</v>
      </c>
      <c r="M93" s="72" t="s">
        <v>21</v>
      </c>
      <c r="N93" s="73">
        <v>18</v>
      </c>
      <c r="O93" s="76">
        <v>5.99</v>
      </c>
      <c r="P93" s="103">
        <v>0.5008347245409015</v>
      </c>
      <c r="Q93" s="77">
        <v>2.99</v>
      </c>
      <c r="R93" s="78"/>
      <c r="S93" s="89">
        <f t="shared" si="8"/>
        <v>0</v>
      </c>
    </row>
    <row r="94" spans="1:19" s="74" customFormat="1" ht="16.149999999999999" customHeight="1">
      <c r="A94" s="72">
        <v>107</v>
      </c>
      <c r="B94" s="72" t="s">
        <v>149</v>
      </c>
      <c r="C94" s="72" t="s">
        <v>21</v>
      </c>
      <c r="D94" s="73">
        <v>19</v>
      </c>
      <c r="E94" s="76">
        <v>11</v>
      </c>
      <c r="F94" s="103">
        <v>0.45</v>
      </c>
      <c r="G94" s="77">
        <v>5.99</v>
      </c>
      <c r="H94" s="78"/>
      <c r="I94" s="89">
        <f>G94*6*H94</f>
        <v>0</v>
      </c>
      <c r="K94" s="72">
        <v>185</v>
      </c>
      <c r="L94" s="72" t="s">
        <v>235</v>
      </c>
      <c r="M94" s="72" t="s">
        <v>14</v>
      </c>
      <c r="N94" s="106">
        <v>18</v>
      </c>
      <c r="O94" s="76">
        <v>6.99</v>
      </c>
      <c r="P94" s="103">
        <v>0.57224606580829751</v>
      </c>
      <c r="Q94" s="104">
        <v>2.99</v>
      </c>
      <c r="R94" s="105"/>
      <c r="S94" s="89">
        <f>Q94*6*R94</f>
        <v>0</v>
      </c>
    </row>
    <row r="95" spans="1:19" s="74" customFormat="1" ht="16.149999999999999" customHeight="1">
      <c r="A95" s="46"/>
      <c r="B95" s="43" t="s">
        <v>150</v>
      </c>
      <c r="C95" s="47"/>
      <c r="D95" s="48"/>
      <c r="E95" s="39" t="s">
        <v>18</v>
      </c>
      <c r="F95" s="44" t="s">
        <v>50</v>
      </c>
      <c r="G95" s="39" t="s">
        <v>88</v>
      </c>
      <c r="H95" s="49" t="s">
        <v>151</v>
      </c>
      <c r="I95" s="51"/>
      <c r="K95" s="72">
        <v>186</v>
      </c>
      <c r="L95" s="72" t="s">
        <v>236</v>
      </c>
      <c r="M95" s="72" t="s">
        <v>14</v>
      </c>
      <c r="N95" s="106">
        <v>18</v>
      </c>
      <c r="O95" s="76">
        <v>7.99</v>
      </c>
      <c r="P95" s="103">
        <v>0.37</v>
      </c>
      <c r="Q95" s="104">
        <v>4.99</v>
      </c>
      <c r="R95" s="105"/>
      <c r="S95" s="89">
        <f>Q95*6*R95</f>
        <v>0</v>
      </c>
    </row>
    <row r="96" spans="1:19" s="74" customFormat="1" ht="16.149999999999999" customHeight="1">
      <c r="A96" s="72">
        <v>108</v>
      </c>
      <c r="B96" s="72" t="s">
        <v>152</v>
      </c>
      <c r="C96" s="72" t="s">
        <v>21</v>
      </c>
      <c r="D96" s="73"/>
      <c r="E96" s="76"/>
      <c r="F96" s="103"/>
      <c r="G96" s="77">
        <v>19.899999999999999</v>
      </c>
      <c r="H96" s="78"/>
      <c r="I96" s="89">
        <f>G96*H96</f>
        <v>0</v>
      </c>
      <c r="K96" s="72">
        <v>187</v>
      </c>
      <c r="L96" s="72" t="s">
        <v>237</v>
      </c>
      <c r="M96" s="72" t="s">
        <v>21</v>
      </c>
      <c r="N96" s="106">
        <v>19</v>
      </c>
      <c r="O96" s="76">
        <v>5.99</v>
      </c>
      <c r="P96" s="103">
        <v>0.5008347245409015</v>
      </c>
      <c r="Q96" s="104">
        <v>2.99</v>
      </c>
      <c r="R96" s="105"/>
      <c r="S96" s="89">
        <f>Q96*6*R96</f>
        <v>0</v>
      </c>
    </row>
    <row r="97" spans="1:19" s="74" customFormat="1" ht="16.149999999999999" customHeight="1">
      <c r="A97" s="72">
        <v>109</v>
      </c>
      <c r="B97" s="72" t="s">
        <v>152</v>
      </c>
      <c r="C97" s="72" t="s">
        <v>14</v>
      </c>
      <c r="D97" s="73"/>
      <c r="E97" s="76"/>
      <c r="F97" s="103"/>
      <c r="G97" s="77">
        <v>19.899999999999999</v>
      </c>
      <c r="H97" s="78"/>
      <c r="I97" s="89">
        <f>G97*H97</f>
        <v>0</v>
      </c>
      <c r="K97" s="72">
        <v>188</v>
      </c>
      <c r="L97" s="72" t="s">
        <v>238</v>
      </c>
      <c r="M97" s="72" t="s">
        <v>21</v>
      </c>
      <c r="N97" s="106">
        <v>19</v>
      </c>
      <c r="O97" s="76">
        <v>19.899999999999999</v>
      </c>
      <c r="P97" s="103">
        <v>0.44</v>
      </c>
      <c r="Q97" s="104">
        <v>11</v>
      </c>
      <c r="R97" s="105"/>
      <c r="S97" s="89">
        <f>Q97*6*R97</f>
        <v>0</v>
      </c>
    </row>
    <row r="98" spans="1:19" s="74" customFormat="1" ht="16.149999999999999" customHeight="1">
      <c r="A98" s="72">
        <v>110</v>
      </c>
      <c r="B98" s="72" t="s">
        <v>152</v>
      </c>
      <c r="C98" s="72" t="s">
        <v>25</v>
      </c>
      <c r="D98" s="73"/>
      <c r="E98" s="76"/>
      <c r="F98" s="103"/>
      <c r="G98" s="77">
        <v>19.899999999999999</v>
      </c>
      <c r="H98" s="78"/>
      <c r="I98" s="89">
        <f>G98*H98</f>
        <v>0</v>
      </c>
      <c r="K98" s="72">
        <v>189</v>
      </c>
      <c r="L98" s="72" t="s">
        <v>239</v>
      </c>
      <c r="M98" s="72" t="s">
        <v>21</v>
      </c>
      <c r="N98" s="106">
        <v>19</v>
      </c>
      <c r="O98" s="76">
        <v>11.9</v>
      </c>
      <c r="P98" s="103">
        <v>0.4126050420168067</v>
      </c>
      <c r="Q98" s="104">
        <v>6.99</v>
      </c>
      <c r="R98" s="105"/>
      <c r="S98" s="89">
        <f>Q98*6*R98</f>
        <v>0</v>
      </c>
    </row>
    <row r="99" spans="1:19" s="74" customFormat="1" ht="16.149999999999999" customHeight="1">
      <c r="A99" s="72">
        <v>111</v>
      </c>
      <c r="B99" s="72" t="s">
        <v>153</v>
      </c>
      <c r="C99" s="72" t="s">
        <v>25</v>
      </c>
      <c r="D99" s="73"/>
      <c r="E99" s="76">
        <v>4.99</v>
      </c>
      <c r="F99" s="103">
        <v>0.49</v>
      </c>
      <c r="G99" s="77">
        <v>2.5</v>
      </c>
      <c r="H99" s="78"/>
      <c r="I99" s="89">
        <f>G99*H99</f>
        <v>0</v>
      </c>
      <c r="K99" s="46"/>
      <c r="L99" s="43" t="s">
        <v>240</v>
      </c>
      <c r="M99" s="47"/>
      <c r="N99" s="48"/>
      <c r="O99" s="39" t="s">
        <v>18</v>
      </c>
      <c r="P99" s="44" t="s">
        <v>50</v>
      </c>
      <c r="Q99" s="39" t="s">
        <v>88</v>
      </c>
      <c r="R99" s="49" t="s">
        <v>89</v>
      </c>
      <c r="S99" s="51"/>
    </row>
    <row r="100" spans="1:19" s="74" customFormat="1" ht="16.149999999999999" customHeight="1">
      <c r="A100" s="46"/>
      <c r="B100" s="43" t="s">
        <v>154</v>
      </c>
      <c r="C100" s="47"/>
      <c r="D100" s="48"/>
      <c r="E100" s="39" t="s">
        <v>18</v>
      </c>
      <c r="F100" s="44" t="s">
        <v>50</v>
      </c>
      <c r="G100" s="39" t="s">
        <v>88</v>
      </c>
      <c r="H100" s="49" t="s">
        <v>89</v>
      </c>
      <c r="I100" s="51"/>
      <c r="K100" s="72">
        <v>190</v>
      </c>
      <c r="L100" s="72" t="s">
        <v>241</v>
      </c>
      <c r="M100" s="72" t="s">
        <v>14</v>
      </c>
      <c r="N100" s="106">
        <v>18</v>
      </c>
      <c r="O100" s="76">
        <v>8.99</v>
      </c>
      <c r="P100" s="103">
        <v>0.55000000000000004</v>
      </c>
      <c r="Q100" s="104">
        <v>3.99</v>
      </c>
      <c r="R100" s="105"/>
      <c r="S100" s="89">
        <f t="shared" ref="S100:S103" si="9">Q100*6*R100</f>
        <v>0</v>
      </c>
    </row>
    <row r="101" spans="1:19" s="74" customFormat="1" ht="16.149999999999999" customHeight="1">
      <c r="A101" s="72">
        <v>112</v>
      </c>
      <c r="B101" s="72" t="s">
        <v>155</v>
      </c>
      <c r="C101" s="72" t="s">
        <v>14</v>
      </c>
      <c r="D101" s="73">
        <v>18</v>
      </c>
      <c r="E101" s="76"/>
      <c r="F101" s="103"/>
      <c r="G101" s="77">
        <v>5.99</v>
      </c>
      <c r="H101" s="78"/>
      <c r="I101" s="89">
        <f>G101*6*H101</f>
        <v>0</v>
      </c>
      <c r="K101" s="72">
        <v>191</v>
      </c>
      <c r="L101" s="72" t="s">
        <v>242</v>
      </c>
      <c r="M101" s="72" t="s">
        <v>14</v>
      </c>
      <c r="N101" s="106">
        <v>18</v>
      </c>
      <c r="O101" s="76">
        <v>11.9</v>
      </c>
      <c r="P101" s="103">
        <v>0.49</v>
      </c>
      <c r="Q101" s="104">
        <v>5.99</v>
      </c>
      <c r="R101" s="105"/>
      <c r="S101" s="89">
        <f t="shared" si="9"/>
        <v>0</v>
      </c>
    </row>
    <row r="102" spans="1:19" s="74" customFormat="1" ht="16.149999999999999" customHeight="1">
      <c r="A102" s="72">
        <v>113</v>
      </c>
      <c r="B102" s="72" t="s">
        <v>156</v>
      </c>
      <c r="C102" s="72" t="s">
        <v>25</v>
      </c>
      <c r="D102" s="73">
        <v>20</v>
      </c>
      <c r="E102" s="76"/>
      <c r="F102" s="103"/>
      <c r="G102" s="77">
        <v>4.99</v>
      </c>
      <c r="H102" s="78"/>
      <c r="I102" s="89">
        <f>G102*6*H102</f>
        <v>0</v>
      </c>
      <c r="K102" s="72">
        <v>192</v>
      </c>
      <c r="L102" s="72" t="s">
        <v>243</v>
      </c>
      <c r="M102" s="72" t="s">
        <v>21</v>
      </c>
      <c r="N102" s="106">
        <v>19</v>
      </c>
      <c r="O102" s="76">
        <v>7.99</v>
      </c>
      <c r="P102" s="103">
        <v>0.37</v>
      </c>
      <c r="Q102" s="104">
        <v>4.99</v>
      </c>
      <c r="R102" s="105"/>
      <c r="S102" s="89">
        <f>Q102*6*R102</f>
        <v>0</v>
      </c>
    </row>
    <row r="103" spans="1:19" s="74" customFormat="1" ht="16.149999999999999" customHeight="1">
      <c r="A103" s="72">
        <v>114</v>
      </c>
      <c r="B103" s="72" t="s">
        <v>157</v>
      </c>
      <c r="C103" s="72" t="s">
        <v>21</v>
      </c>
      <c r="D103" s="73">
        <v>19</v>
      </c>
      <c r="E103" s="76"/>
      <c r="F103" s="103"/>
      <c r="G103" s="77">
        <v>5.99</v>
      </c>
      <c r="H103" s="78"/>
      <c r="I103" s="89">
        <f>G103*6*H103</f>
        <v>0</v>
      </c>
      <c r="K103" s="72">
        <v>193</v>
      </c>
      <c r="L103" s="72" t="s">
        <v>244</v>
      </c>
      <c r="M103" s="72" t="s">
        <v>21</v>
      </c>
      <c r="N103" s="106">
        <v>18</v>
      </c>
      <c r="O103" s="76">
        <v>7.99</v>
      </c>
      <c r="P103" s="103">
        <v>0.25</v>
      </c>
      <c r="Q103" s="104">
        <v>5.95</v>
      </c>
      <c r="R103" s="105"/>
      <c r="S103" s="89">
        <f t="shared" si="9"/>
        <v>0</v>
      </c>
    </row>
    <row r="104" spans="1:19">
      <c r="A104" s="72">
        <v>115</v>
      </c>
      <c r="B104" s="72" t="s">
        <v>158</v>
      </c>
      <c r="C104" s="72" t="s">
        <v>14</v>
      </c>
      <c r="D104" s="73">
        <v>18</v>
      </c>
      <c r="E104" s="76"/>
      <c r="F104" s="103"/>
      <c r="G104" s="77">
        <v>9.9</v>
      </c>
      <c r="H104" s="78"/>
      <c r="I104" s="89">
        <f>G104*6*H104</f>
        <v>0</v>
      </c>
      <c r="K104" s="72">
        <v>195</v>
      </c>
      <c r="L104" s="72" t="s">
        <v>245</v>
      </c>
      <c r="M104" s="72" t="s">
        <v>21</v>
      </c>
      <c r="N104" s="106">
        <v>19</v>
      </c>
      <c r="O104" s="76">
        <v>8.9499999999999993</v>
      </c>
      <c r="P104" s="103">
        <v>0.44245810055865914</v>
      </c>
      <c r="Q104" s="104">
        <v>4.99</v>
      </c>
      <c r="R104" s="105"/>
      <c r="S104" s="89">
        <f>Q104*6*R104</f>
        <v>0</v>
      </c>
    </row>
    <row r="105" spans="1:19" s="74" customFormat="1" ht="16.149999999999999" customHeight="1">
      <c r="A105" s="52"/>
      <c r="B105" s="53" t="s">
        <v>159</v>
      </c>
      <c r="C105" s="54"/>
      <c r="D105" s="55"/>
      <c r="E105" s="39" t="s">
        <v>18</v>
      </c>
      <c r="F105" s="44" t="s">
        <v>50</v>
      </c>
      <c r="G105" s="39" t="s">
        <v>88</v>
      </c>
      <c r="H105" s="49" t="s">
        <v>89</v>
      </c>
      <c r="I105" s="56"/>
      <c r="K105" s="72">
        <v>196</v>
      </c>
      <c r="L105" s="72" t="s">
        <v>246</v>
      </c>
      <c r="M105" s="72" t="s">
        <v>21</v>
      </c>
      <c r="N105" s="106">
        <v>18</v>
      </c>
      <c r="O105" s="76">
        <v>18.899999999999999</v>
      </c>
      <c r="P105" s="103">
        <v>0.31</v>
      </c>
      <c r="Q105" s="104">
        <v>12.9</v>
      </c>
      <c r="R105" s="105"/>
      <c r="S105" s="89">
        <f>Q105*6*R105</f>
        <v>0</v>
      </c>
    </row>
    <row r="106" spans="1:19" s="74" customFormat="1" ht="16.149999999999999" customHeight="1">
      <c r="A106" s="72">
        <v>116</v>
      </c>
      <c r="B106" s="72" t="s">
        <v>160</v>
      </c>
      <c r="C106" s="72" t="s">
        <v>14</v>
      </c>
      <c r="D106" s="73">
        <v>17</v>
      </c>
      <c r="E106" s="76">
        <v>7.99</v>
      </c>
      <c r="F106" s="103">
        <v>0.37</v>
      </c>
      <c r="G106" s="77">
        <v>4.99</v>
      </c>
      <c r="H106" s="78"/>
      <c r="I106" s="89">
        <f>G106*6*H106</f>
        <v>0</v>
      </c>
      <c r="K106" s="72">
        <v>197</v>
      </c>
      <c r="L106" s="72" t="s">
        <v>247</v>
      </c>
      <c r="M106" s="72" t="s">
        <v>21</v>
      </c>
      <c r="N106" s="106">
        <v>19</v>
      </c>
      <c r="O106" s="76">
        <v>8.9499999999999993</v>
      </c>
      <c r="P106" s="103">
        <v>0.21</v>
      </c>
      <c r="Q106" s="104">
        <v>6.99</v>
      </c>
      <c r="R106" s="105"/>
      <c r="S106" s="89">
        <f t="shared" ref="S106" si="10">Q106*6*R106</f>
        <v>0</v>
      </c>
    </row>
    <row r="107" spans="1:19" s="74" customFormat="1" ht="16.149999999999999" customHeight="1">
      <c r="A107" s="72">
        <v>117</v>
      </c>
      <c r="B107" s="72" t="s">
        <v>161</v>
      </c>
      <c r="C107" s="72" t="s">
        <v>14</v>
      </c>
      <c r="D107" s="73">
        <v>19</v>
      </c>
      <c r="E107" s="76">
        <v>7.99</v>
      </c>
      <c r="F107" s="103">
        <v>0.37</v>
      </c>
      <c r="G107" s="77">
        <v>4.99</v>
      </c>
      <c r="H107" s="78"/>
      <c r="I107" s="89">
        <f>G107*6*H107</f>
        <v>0</v>
      </c>
      <c r="K107" s="72">
        <v>198</v>
      </c>
      <c r="L107" s="72" t="s">
        <v>248</v>
      </c>
      <c r="M107" s="72" t="s">
        <v>21</v>
      </c>
      <c r="N107" s="106">
        <v>19</v>
      </c>
      <c r="O107" s="76">
        <v>9.9</v>
      </c>
      <c r="P107" s="103">
        <v>0.19292929292929295</v>
      </c>
      <c r="Q107" s="104">
        <v>7.99</v>
      </c>
      <c r="R107" s="105"/>
      <c r="S107" s="89">
        <f>Q107*6*R107</f>
        <v>0</v>
      </c>
    </row>
    <row r="108" spans="1:19">
      <c r="A108" s="72">
        <v>118</v>
      </c>
      <c r="B108" s="72" t="s">
        <v>162</v>
      </c>
      <c r="C108" s="72" t="s">
        <v>14</v>
      </c>
      <c r="D108" s="73">
        <v>19</v>
      </c>
      <c r="E108" s="76">
        <v>9.9</v>
      </c>
      <c r="F108" s="103">
        <v>0.39494949494949494</v>
      </c>
      <c r="G108" s="77">
        <v>5.99</v>
      </c>
      <c r="H108" s="78"/>
      <c r="I108" s="89">
        <f>G108*6*H108</f>
        <v>0</v>
      </c>
      <c r="K108" s="72">
        <v>199</v>
      </c>
      <c r="L108" s="72" t="s">
        <v>249</v>
      </c>
      <c r="M108" s="72" t="s">
        <v>21</v>
      </c>
      <c r="N108" s="106">
        <v>19</v>
      </c>
      <c r="O108" s="76">
        <v>18.899999999999999</v>
      </c>
      <c r="P108" s="103">
        <v>0.31</v>
      </c>
      <c r="Q108" s="104">
        <v>12.9</v>
      </c>
      <c r="R108" s="105"/>
      <c r="S108" s="89">
        <f>Q108*6*R108</f>
        <v>0</v>
      </c>
    </row>
    <row r="109" spans="1:19" s="74" customFormat="1" ht="16.149999999999999" customHeight="1">
      <c r="A109" s="72">
        <v>119</v>
      </c>
      <c r="B109" s="72" t="s">
        <v>163</v>
      </c>
      <c r="C109" s="72" t="s">
        <v>14</v>
      </c>
      <c r="D109" s="73">
        <v>18</v>
      </c>
      <c r="E109" s="76">
        <v>11.9</v>
      </c>
      <c r="F109" s="103">
        <v>0.32</v>
      </c>
      <c r="G109" s="77">
        <v>7.99</v>
      </c>
      <c r="H109" s="78"/>
      <c r="I109" s="89">
        <f>G109*6*H109</f>
        <v>0</v>
      </c>
      <c r="K109" s="72">
        <v>200</v>
      </c>
      <c r="L109" s="72" t="s">
        <v>250</v>
      </c>
      <c r="M109" s="72" t="s">
        <v>21</v>
      </c>
      <c r="N109" s="106">
        <v>18</v>
      </c>
      <c r="O109" s="76">
        <v>21</v>
      </c>
      <c r="P109" s="103">
        <v>0.19</v>
      </c>
      <c r="Q109" s="104">
        <v>16.899999999999999</v>
      </c>
      <c r="R109" s="105"/>
      <c r="S109" s="89">
        <f>Q109*6*R109</f>
        <v>0</v>
      </c>
    </row>
    <row r="110" spans="1:19" s="74" customFormat="1" ht="16.149999999999999" customHeight="1">
      <c r="A110" s="46"/>
      <c r="B110" s="43" t="s">
        <v>164</v>
      </c>
      <c r="C110" s="47"/>
      <c r="D110" s="48"/>
      <c r="E110" s="39" t="s">
        <v>18</v>
      </c>
      <c r="F110" s="44" t="s">
        <v>50</v>
      </c>
      <c r="G110" s="39" t="s">
        <v>88</v>
      </c>
      <c r="H110" s="49" t="s">
        <v>89</v>
      </c>
      <c r="I110" s="51"/>
      <c r="K110" s="46"/>
      <c r="L110" s="43" t="s">
        <v>251</v>
      </c>
      <c r="M110" s="47"/>
      <c r="N110" s="48"/>
      <c r="O110" s="39" t="s">
        <v>18</v>
      </c>
      <c r="P110" s="44" t="s">
        <v>50</v>
      </c>
      <c r="Q110" s="39" t="s">
        <v>88</v>
      </c>
      <c r="R110" s="49" t="s">
        <v>89</v>
      </c>
      <c r="S110" s="51"/>
    </row>
    <row r="111" spans="1:19" s="74" customFormat="1" ht="16.149999999999999" customHeight="1">
      <c r="A111" s="72">
        <v>121</v>
      </c>
      <c r="B111" s="72" t="s">
        <v>165</v>
      </c>
      <c r="C111" s="72" t="s">
        <v>14</v>
      </c>
      <c r="D111" s="73">
        <v>19</v>
      </c>
      <c r="E111" s="76">
        <v>9.9</v>
      </c>
      <c r="F111" s="103">
        <v>0.39494949494949494</v>
      </c>
      <c r="G111" s="77">
        <v>5.99</v>
      </c>
      <c r="H111" s="78"/>
      <c r="I111" s="89">
        <f>G111*6*H111</f>
        <v>0</v>
      </c>
      <c r="K111" s="72">
        <v>201</v>
      </c>
      <c r="L111" s="72" t="s">
        <v>252</v>
      </c>
      <c r="M111" s="72" t="s">
        <v>21</v>
      </c>
      <c r="N111" s="106">
        <v>19</v>
      </c>
      <c r="O111" s="76">
        <v>9.99</v>
      </c>
      <c r="P111" s="103">
        <v>0.40040040040040037</v>
      </c>
      <c r="Q111" s="104">
        <v>5.99</v>
      </c>
      <c r="R111" s="105"/>
      <c r="S111" s="89">
        <f>Q111*6*R111</f>
        <v>0</v>
      </c>
    </row>
    <row r="112" spans="1:19" s="74" customFormat="1">
      <c r="A112" s="72">
        <v>122</v>
      </c>
      <c r="B112" s="72" t="s">
        <v>166</v>
      </c>
      <c r="C112" s="72" t="s">
        <v>14</v>
      </c>
      <c r="D112" s="73">
        <v>19</v>
      </c>
      <c r="E112" s="76">
        <v>13.9</v>
      </c>
      <c r="F112" s="103">
        <v>0.42</v>
      </c>
      <c r="G112" s="77">
        <v>7.99</v>
      </c>
      <c r="H112" s="78"/>
      <c r="I112" s="89">
        <f>G112*6*H112</f>
        <v>0</v>
      </c>
      <c r="K112" s="72">
        <v>202</v>
      </c>
      <c r="L112" s="72" t="s">
        <v>253</v>
      </c>
      <c r="M112" s="72" t="s">
        <v>21</v>
      </c>
      <c r="N112" s="106">
        <v>19</v>
      </c>
      <c r="O112" s="76">
        <v>5.99</v>
      </c>
      <c r="P112" s="103">
        <v>0.333889816360601</v>
      </c>
      <c r="Q112" s="104">
        <v>3.99</v>
      </c>
      <c r="R112" s="105"/>
      <c r="S112" s="89">
        <f>Q112*6*R112</f>
        <v>0</v>
      </c>
    </row>
    <row r="113" spans="1:19" s="74" customFormat="1" ht="16.149999999999999" customHeight="1">
      <c r="A113" s="72">
        <v>123</v>
      </c>
      <c r="B113" s="72" t="s">
        <v>167</v>
      </c>
      <c r="C113" s="72" t="s">
        <v>14</v>
      </c>
      <c r="D113" s="73">
        <v>19</v>
      </c>
      <c r="E113" s="76">
        <v>14.9</v>
      </c>
      <c r="F113" s="103">
        <v>0.33</v>
      </c>
      <c r="G113" s="77">
        <v>9.9</v>
      </c>
      <c r="H113" s="78"/>
      <c r="I113" s="89">
        <f>G113*6*H113</f>
        <v>0</v>
      </c>
      <c r="K113" s="72">
        <v>203</v>
      </c>
      <c r="L113" s="72" t="s">
        <v>254</v>
      </c>
      <c r="M113" s="72" t="s">
        <v>21</v>
      </c>
      <c r="N113" s="106">
        <v>19</v>
      </c>
      <c r="O113" s="76">
        <v>8.99</v>
      </c>
      <c r="P113" s="103">
        <v>0.44493882091212456</v>
      </c>
      <c r="Q113" s="104">
        <v>4.99</v>
      </c>
      <c r="R113" s="105"/>
      <c r="S113" s="89">
        <f>Q113*6*R113</f>
        <v>0</v>
      </c>
    </row>
    <row r="114" spans="1:19" s="74" customFormat="1" ht="15">
      <c r="A114" s="72">
        <v>124</v>
      </c>
      <c r="B114" s="72" t="s">
        <v>168</v>
      </c>
      <c r="C114" s="72" t="s">
        <v>14</v>
      </c>
      <c r="D114" s="73">
        <v>20</v>
      </c>
      <c r="E114" s="76">
        <v>12.9</v>
      </c>
      <c r="F114" s="103">
        <v>0.53</v>
      </c>
      <c r="G114" s="77">
        <v>5.99</v>
      </c>
      <c r="H114" s="78"/>
      <c r="I114" s="89">
        <f>G114*6*H114</f>
        <v>0</v>
      </c>
      <c r="K114" s="46"/>
      <c r="L114" s="43" t="s">
        <v>255</v>
      </c>
      <c r="M114" s="47"/>
      <c r="N114" s="48"/>
      <c r="O114" s="39" t="s">
        <v>18</v>
      </c>
      <c r="P114" s="44" t="s">
        <v>50</v>
      </c>
      <c r="Q114" s="39" t="s">
        <v>88</v>
      </c>
      <c r="R114" s="49" t="s">
        <v>89</v>
      </c>
      <c r="S114" s="51"/>
    </row>
    <row r="115" spans="1:19" s="74" customFormat="1" ht="15">
      <c r="A115" s="46"/>
      <c r="B115" s="43" t="s">
        <v>169</v>
      </c>
      <c r="C115" s="47"/>
      <c r="D115" s="48"/>
      <c r="E115" s="39" t="s">
        <v>18</v>
      </c>
      <c r="F115" s="44" t="s">
        <v>50</v>
      </c>
      <c r="G115" s="39" t="s">
        <v>88</v>
      </c>
      <c r="H115" s="49" t="s">
        <v>89</v>
      </c>
      <c r="I115" s="51"/>
      <c r="K115" s="72">
        <v>204</v>
      </c>
      <c r="L115" s="72" t="s">
        <v>256</v>
      </c>
      <c r="M115" s="72" t="s">
        <v>21</v>
      </c>
      <c r="N115" s="106"/>
      <c r="O115" s="76">
        <v>7.95</v>
      </c>
      <c r="P115" s="103">
        <v>0.37232704402515721</v>
      </c>
      <c r="Q115" s="104">
        <v>4.99</v>
      </c>
      <c r="R115" s="105"/>
      <c r="S115" s="89">
        <f>Q115*6*R115</f>
        <v>0</v>
      </c>
    </row>
    <row r="116" spans="1:19" s="74" customFormat="1">
      <c r="A116" s="72">
        <v>125</v>
      </c>
      <c r="B116" s="72" t="s">
        <v>170</v>
      </c>
      <c r="C116" s="72" t="s">
        <v>21</v>
      </c>
      <c r="D116" s="73">
        <v>19</v>
      </c>
      <c r="E116" s="76">
        <v>13.9</v>
      </c>
      <c r="F116" s="103">
        <v>0.42</v>
      </c>
      <c r="G116" s="77">
        <v>7.99</v>
      </c>
      <c r="H116" s="78"/>
      <c r="I116" s="89">
        <f>G116*6*H116</f>
        <v>0</v>
      </c>
      <c r="K116" s="72">
        <v>205</v>
      </c>
      <c r="L116" s="72" t="s">
        <v>256</v>
      </c>
      <c r="M116" s="72" t="s">
        <v>25</v>
      </c>
      <c r="N116" s="106"/>
      <c r="O116" s="76">
        <v>7.95</v>
      </c>
      <c r="P116" s="103">
        <v>0.37232704402515721</v>
      </c>
      <c r="Q116" s="104">
        <v>4.99</v>
      </c>
      <c r="R116" s="105"/>
      <c r="S116" s="89">
        <f>Q116*6*R116</f>
        <v>0</v>
      </c>
    </row>
    <row r="117" spans="1:19" s="74" customFormat="1">
      <c r="A117" s="72">
        <v>126</v>
      </c>
      <c r="B117" s="72" t="s">
        <v>171</v>
      </c>
      <c r="C117" s="72" t="s">
        <v>21</v>
      </c>
      <c r="D117" s="73">
        <v>19</v>
      </c>
      <c r="E117" s="76">
        <v>7</v>
      </c>
      <c r="F117" s="103">
        <v>0.43</v>
      </c>
      <c r="G117" s="77">
        <v>3.99</v>
      </c>
      <c r="H117" s="78"/>
      <c r="I117" s="89">
        <f>G117*6*H117</f>
        <v>0</v>
      </c>
      <c r="K117" s="72">
        <v>206</v>
      </c>
      <c r="L117" s="72" t="s">
        <v>257</v>
      </c>
      <c r="M117" s="72" t="s">
        <v>21</v>
      </c>
      <c r="N117" s="106"/>
      <c r="O117" s="76">
        <v>20</v>
      </c>
      <c r="P117" s="103">
        <v>0.30499999999999999</v>
      </c>
      <c r="Q117" s="104">
        <v>13.9</v>
      </c>
      <c r="R117" s="105"/>
      <c r="S117" s="89">
        <f>Q117*6*R117</f>
        <v>0</v>
      </c>
    </row>
    <row r="118" spans="1:19" s="74" customFormat="1">
      <c r="A118" s="72">
        <v>127</v>
      </c>
      <c r="B118" s="72" t="s">
        <v>172</v>
      </c>
      <c r="C118" s="72" t="s">
        <v>21</v>
      </c>
      <c r="D118" s="73">
        <v>18</v>
      </c>
      <c r="E118" s="76">
        <v>9.9</v>
      </c>
      <c r="F118" s="103">
        <v>0.39494949494949494</v>
      </c>
      <c r="G118" s="77">
        <v>5.99</v>
      </c>
      <c r="H118" s="78"/>
      <c r="I118" s="89">
        <f>G118*6*H118</f>
        <v>0</v>
      </c>
      <c r="K118" s="72">
        <v>207</v>
      </c>
      <c r="L118" s="72" t="s">
        <v>258</v>
      </c>
      <c r="M118" s="72" t="s">
        <v>25</v>
      </c>
      <c r="N118" s="106"/>
      <c r="O118" s="76">
        <v>23</v>
      </c>
      <c r="P118" s="103">
        <v>0.26</v>
      </c>
      <c r="Q118" s="104">
        <v>16.899999999999999</v>
      </c>
      <c r="R118" s="105"/>
      <c r="S118" s="89">
        <f>Q118*6*R118</f>
        <v>0</v>
      </c>
    </row>
    <row r="119" spans="1:19" s="74" customFormat="1">
      <c r="A119" s="72">
        <v>128</v>
      </c>
      <c r="B119" s="72" t="s">
        <v>173</v>
      </c>
      <c r="C119" s="72" t="s">
        <v>21</v>
      </c>
      <c r="D119" s="73">
        <v>19</v>
      </c>
      <c r="E119" s="76">
        <v>13.9</v>
      </c>
      <c r="F119" s="103">
        <v>0.49</v>
      </c>
      <c r="G119" s="77">
        <v>6.99</v>
      </c>
      <c r="H119" s="78"/>
      <c r="I119" s="89">
        <f>G119*6*H119</f>
        <v>0</v>
      </c>
      <c r="K119" s="72">
        <v>208</v>
      </c>
      <c r="L119" s="72" t="s">
        <v>259</v>
      </c>
      <c r="M119" s="72" t="s">
        <v>21</v>
      </c>
      <c r="N119" s="106"/>
      <c r="O119" s="76">
        <v>25</v>
      </c>
      <c r="P119" s="103">
        <v>0.28399999999999997</v>
      </c>
      <c r="Q119" s="104">
        <v>17.899999999999999</v>
      </c>
      <c r="R119" s="105"/>
      <c r="S119" s="89">
        <f>Q119*6*R119</f>
        <v>0</v>
      </c>
    </row>
    <row r="120" spans="1:19" s="74" customFormat="1" ht="15">
      <c r="A120" s="46"/>
      <c r="B120" s="43" t="s">
        <v>174</v>
      </c>
      <c r="C120" s="47"/>
      <c r="D120" s="48"/>
      <c r="E120" s="39" t="s">
        <v>18</v>
      </c>
      <c r="F120" s="44" t="s">
        <v>50</v>
      </c>
      <c r="G120" s="39" t="s">
        <v>88</v>
      </c>
      <c r="H120" s="49" t="s">
        <v>89</v>
      </c>
      <c r="I120" s="51"/>
      <c r="K120" s="57"/>
      <c r="L120" s="58"/>
      <c r="M120" s="59"/>
      <c r="N120" s="60"/>
      <c r="O120" s="61"/>
      <c r="P120" s="62"/>
      <c r="Q120" s="63"/>
      <c r="R120" s="60"/>
      <c r="S120" s="64"/>
    </row>
    <row r="121" spans="1:19" ht="15.75">
      <c r="A121" s="72">
        <v>129</v>
      </c>
      <c r="B121" s="72" t="s">
        <v>175</v>
      </c>
      <c r="C121" s="72" t="s">
        <v>25</v>
      </c>
      <c r="D121" s="73">
        <v>20</v>
      </c>
      <c r="E121" s="76">
        <v>5.95</v>
      </c>
      <c r="F121" s="103">
        <v>0.49</v>
      </c>
      <c r="G121" s="77">
        <v>2.99</v>
      </c>
      <c r="H121" s="78"/>
      <c r="I121" s="89">
        <f>G121*6*H121</f>
        <v>0</v>
      </c>
      <c r="K121" s="65"/>
      <c r="L121" s="66" t="s">
        <v>11</v>
      </c>
      <c r="M121" s="67"/>
      <c r="N121" s="67"/>
      <c r="O121" s="68"/>
      <c r="P121" s="69"/>
      <c r="Q121" s="70"/>
      <c r="R121" s="67"/>
      <c r="S121" s="71">
        <f>SUM(I36:I52)+SUM(I67:I207)</f>
        <v>0</v>
      </c>
    </row>
    <row r="122" spans="1:19" s="74" customFormat="1" ht="15.75">
      <c r="A122" s="72">
        <v>130</v>
      </c>
      <c r="B122" s="72" t="s">
        <v>176</v>
      </c>
      <c r="C122" s="72" t="s">
        <v>21</v>
      </c>
      <c r="D122" s="73"/>
      <c r="E122" s="76">
        <v>11.9</v>
      </c>
      <c r="F122" s="103">
        <v>0.49</v>
      </c>
      <c r="G122" s="77">
        <v>5.99</v>
      </c>
      <c r="H122" s="78"/>
      <c r="I122" s="89">
        <f t="shared" ref="I122:I128" si="11">G122*6*H122</f>
        <v>0</v>
      </c>
      <c r="K122" s="108" t="s">
        <v>281</v>
      </c>
      <c r="L122" s="109"/>
      <c r="M122" s="118" t="s">
        <v>274</v>
      </c>
      <c r="N122" s="119"/>
      <c r="O122" s="119"/>
      <c r="P122" s="119"/>
      <c r="Q122" s="120"/>
      <c r="R122" s="119"/>
      <c r="S122" s="121"/>
    </row>
    <row r="123" spans="1:19" s="74" customFormat="1" ht="15.75">
      <c r="A123" s="72">
        <v>131</v>
      </c>
      <c r="B123" s="72" t="s">
        <v>177</v>
      </c>
      <c r="C123" s="72" t="s">
        <v>21</v>
      </c>
      <c r="D123" s="73"/>
      <c r="E123" s="76">
        <v>7.95</v>
      </c>
      <c r="F123" s="103">
        <v>0.62389937106918236</v>
      </c>
      <c r="G123" s="77">
        <v>2.99</v>
      </c>
      <c r="H123" s="78"/>
      <c r="I123" s="89">
        <f>G123*6*H123</f>
        <v>0</v>
      </c>
      <c r="K123" s="108" t="s">
        <v>275</v>
      </c>
      <c r="L123" s="108"/>
      <c r="M123" s="122" t="s">
        <v>276</v>
      </c>
      <c r="N123" s="119"/>
      <c r="O123" s="119"/>
      <c r="P123" s="119"/>
      <c r="Q123" s="120"/>
      <c r="R123" s="119"/>
      <c r="S123" s="123"/>
    </row>
    <row r="124" spans="1:19" s="74" customFormat="1" ht="15.75">
      <c r="A124" s="72">
        <v>132</v>
      </c>
      <c r="B124" s="72" t="s">
        <v>178</v>
      </c>
      <c r="C124" s="72" t="s">
        <v>14</v>
      </c>
      <c r="D124" s="73">
        <v>20</v>
      </c>
      <c r="E124" s="76">
        <v>7.99</v>
      </c>
      <c r="F124" s="103">
        <v>0.62578222778473092</v>
      </c>
      <c r="G124" s="77">
        <v>2.99</v>
      </c>
      <c r="H124" s="78"/>
      <c r="I124" s="89">
        <f>G124*6*H124</f>
        <v>0</v>
      </c>
      <c r="K124" s="108" t="s">
        <v>277</v>
      </c>
      <c r="L124" s="108"/>
      <c r="M124" s="122" t="s">
        <v>278</v>
      </c>
      <c r="N124" s="119"/>
      <c r="O124" s="119"/>
      <c r="P124" s="119"/>
      <c r="Q124" s="120"/>
      <c r="R124" s="119"/>
      <c r="S124" s="119"/>
    </row>
    <row r="125" spans="1:19" s="74" customFormat="1" ht="15.75">
      <c r="A125" s="72">
        <v>133</v>
      </c>
      <c r="B125" s="72" t="s">
        <v>179</v>
      </c>
      <c r="C125" s="72" t="s">
        <v>14</v>
      </c>
      <c r="D125" s="73">
        <v>19</v>
      </c>
      <c r="E125" s="76">
        <v>8.9</v>
      </c>
      <c r="F125" s="103">
        <v>0.55000000000000004</v>
      </c>
      <c r="G125" s="77">
        <v>3.99</v>
      </c>
      <c r="H125" s="78"/>
      <c r="I125" s="89">
        <f t="shared" si="11"/>
        <v>0</v>
      </c>
      <c r="K125" s="110" t="s">
        <v>279</v>
      </c>
      <c r="L125" s="111"/>
      <c r="M125" s="124" t="s">
        <v>282</v>
      </c>
      <c r="N125" s="125"/>
      <c r="O125" s="125"/>
      <c r="P125" s="125"/>
      <c r="Q125" s="126"/>
      <c r="R125" s="125"/>
      <c r="S125" s="121"/>
    </row>
    <row r="126" spans="1:19" s="74" customFormat="1" ht="15.75">
      <c r="A126" s="72">
        <v>134</v>
      </c>
      <c r="B126" s="72" t="s">
        <v>180</v>
      </c>
      <c r="C126" s="72" t="s">
        <v>21</v>
      </c>
      <c r="D126" s="73">
        <v>19</v>
      </c>
      <c r="E126" s="76">
        <v>8.9</v>
      </c>
      <c r="F126" s="103">
        <v>0.55168539325842691</v>
      </c>
      <c r="G126" s="77">
        <v>3.99</v>
      </c>
      <c r="H126" s="78"/>
      <c r="I126" s="89">
        <f t="shared" si="11"/>
        <v>0</v>
      </c>
      <c r="K126" s="112"/>
      <c r="L126" s="111"/>
      <c r="M126" s="125" t="s">
        <v>283</v>
      </c>
      <c r="N126" s="125"/>
      <c r="O126" s="127"/>
      <c r="P126" s="125"/>
      <c r="Q126" s="126"/>
      <c r="R126" s="125"/>
      <c r="S126" s="128"/>
    </row>
    <row r="127" spans="1:19" s="74" customFormat="1" ht="16.149999999999999" customHeight="1">
      <c r="A127" s="72">
        <v>135</v>
      </c>
      <c r="B127" s="72" t="s">
        <v>181</v>
      </c>
      <c r="C127" s="72" t="s">
        <v>21</v>
      </c>
      <c r="D127" s="73">
        <v>17</v>
      </c>
      <c r="E127" s="76">
        <v>11.9</v>
      </c>
      <c r="F127" s="103">
        <v>0.4126050420168067</v>
      </c>
      <c r="G127" s="77">
        <v>6.99</v>
      </c>
      <c r="H127" s="78"/>
      <c r="I127" s="89">
        <f t="shared" si="11"/>
        <v>0</v>
      </c>
      <c r="M127" s="116" t="s">
        <v>284</v>
      </c>
      <c r="N127" s="117"/>
      <c r="O127" s="117"/>
      <c r="P127" s="117"/>
      <c r="Q127" s="117"/>
      <c r="R127" s="117"/>
      <c r="S127" s="117"/>
    </row>
    <row r="128" spans="1:19" s="74" customFormat="1">
      <c r="A128" s="72">
        <v>136</v>
      </c>
      <c r="B128" s="72" t="s">
        <v>182</v>
      </c>
      <c r="C128" s="72" t="s">
        <v>21</v>
      </c>
      <c r="D128" s="73">
        <v>16</v>
      </c>
      <c r="E128" s="76">
        <v>15.9</v>
      </c>
      <c r="F128" s="103">
        <v>0.37</v>
      </c>
      <c r="G128" s="77">
        <v>9.9</v>
      </c>
      <c r="H128" s="78"/>
      <c r="I128" s="89">
        <f t="shared" si="11"/>
        <v>0</v>
      </c>
      <c r="M128" s="117"/>
      <c r="N128" s="117"/>
      <c r="O128" s="117"/>
      <c r="P128" s="117"/>
      <c r="Q128" s="117"/>
      <c r="R128" s="117"/>
      <c r="S128" s="117"/>
    </row>
    <row r="129" spans="1:19" s="74" customFormat="1" ht="15">
      <c r="A129" s="52"/>
      <c r="B129" s="53" t="s">
        <v>183</v>
      </c>
      <c r="C129" s="54"/>
      <c r="D129" s="55"/>
      <c r="E129" s="39" t="s">
        <v>18</v>
      </c>
      <c r="F129" s="44" t="s">
        <v>50</v>
      </c>
      <c r="G129" s="39" t="s">
        <v>88</v>
      </c>
      <c r="H129" s="49" t="s">
        <v>89</v>
      </c>
      <c r="I129" s="56"/>
    </row>
    <row r="130" spans="1:19" s="74" customFormat="1">
      <c r="A130" s="72">
        <v>137</v>
      </c>
      <c r="B130" s="72" t="s">
        <v>184</v>
      </c>
      <c r="C130" s="72" t="s">
        <v>14</v>
      </c>
      <c r="D130" s="73">
        <v>19</v>
      </c>
      <c r="E130" s="76">
        <v>8.9</v>
      </c>
      <c r="F130" s="103">
        <v>0.32</v>
      </c>
      <c r="G130" s="77">
        <v>5.99</v>
      </c>
      <c r="H130" s="78"/>
      <c r="I130" s="89">
        <f>G130*6*H130</f>
        <v>0</v>
      </c>
      <c r="K130" s="153" t="s">
        <v>285</v>
      </c>
      <c r="L130" s="154"/>
      <c r="M130" s="154"/>
      <c r="N130" s="154"/>
      <c r="O130" s="154"/>
      <c r="P130" s="154"/>
      <c r="Q130" s="154"/>
      <c r="R130" s="154"/>
      <c r="S130" s="154"/>
    </row>
    <row r="131" spans="1:19" s="74" customFormat="1">
      <c r="A131" s="72">
        <v>138</v>
      </c>
      <c r="B131" s="72" t="s">
        <v>185</v>
      </c>
      <c r="C131" s="72" t="s">
        <v>21</v>
      </c>
      <c r="D131" s="73">
        <v>18</v>
      </c>
      <c r="E131" s="76">
        <v>8.9</v>
      </c>
      <c r="F131" s="103">
        <v>0.32</v>
      </c>
      <c r="G131" s="77">
        <v>5.99</v>
      </c>
      <c r="H131" s="78"/>
      <c r="I131" s="89">
        <f>G131*6*H131</f>
        <v>0</v>
      </c>
      <c r="K131" s="154"/>
      <c r="L131" s="154"/>
      <c r="M131" s="154"/>
      <c r="N131" s="154"/>
      <c r="O131" s="154"/>
      <c r="P131" s="154"/>
      <c r="Q131" s="154"/>
      <c r="R131" s="154"/>
      <c r="S131" s="154"/>
    </row>
    <row r="132" spans="1:19" s="74" customFormat="1">
      <c r="A132" s="72">
        <v>139</v>
      </c>
      <c r="B132" s="72" t="s">
        <v>186</v>
      </c>
      <c r="C132" s="72" t="s">
        <v>14</v>
      </c>
      <c r="D132" s="73">
        <v>17</v>
      </c>
      <c r="E132" s="76">
        <v>8.9</v>
      </c>
      <c r="F132" s="103">
        <v>0.32</v>
      </c>
      <c r="G132" s="77">
        <v>5.99</v>
      </c>
      <c r="H132" s="78"/>
      <c r="I132" s="89">
        <f>G132*6*H132</f>
        <v>0</v>
      </c>
      <c r="K132" s="154"/>
      <c r="L132" s="154"/>
      <c r="M132" s="154"/>
      <c r="N132" s="154"/>
      <c r="O132" s="154"/>
      <c r="P132" s="154"/>
      <c r="Q132" s="154"/>
      <c r="R132" s="154"/>
      <c r="S132" s="154"/>
    </row>
    <row r="133" spans="1:19" ht="15">
      <c r="A133" s="46"/>
      <c r="B133" s="43" t="s">
        <v>187</v>
      </c>
      <c r="C133" s="47"/>
      <c r="D133" s="55"/>
      <c r="E133" s="39" t="s">
        <v>18</v>
      </c>
      <c r="F133" s="44" t="s">
        <v>50</v>
      </c>
      <c r="G133" s="39" t="s">
        <v>88</v>
      </c>
      <c r="H133" s="49" t="s">
        <v>89</v>
      </c>
      <c r="I133" s="51"/>
      <c r="K133" s="154"/>
      <c r="L133" s="154"/>
      <c r="M133" s="154"/>
      <c r="N133" s="154"/>
      <c r="O133" s="154"/>
      <c r="P133" s="154"/>
      <c r="Q133" s="154"/>
      <c r="R133" s="154"/>
      <c r="S133" s="154"/>
    </row>
    <row r="134" spans="1:19" s="74" customFormat="1">
      <c r="A134" s="72">
        <v>141</v>
      </c>
      <c r="B134" s="72" t="s">
        <v>188</v>
      </c>
      <c r="C134" s="72" t="s">
        <v>21</v>
      </c>
      <c r="D134" s="73">
        <v>18</v>
      </c>
      <c r="E134" s="76">
        <v>5.99</v>
      </c>
      <c r="F134" s="103">
        <v>0.333889816360601</v>
      </c>
      <c r="G134" s="77">
        <v>3.99</v>
      </c>
      <c r="H134" s="78"/>
      <c r="I134" s="89">
        <f>G134*6*H134</f>
        <v>0</v>
      </c>
      <c r="K134" s="154"/>
      <c r="L134" s="154"/>
      <c r="M134" s="154"/>
      <c r="N134" s="154"/>
      <c r="O134" s="154"/>
      <c r="P134" s="154"/>
      <c r="Q134" s="154"/>
      <c r="R134" s="154"/>
      <c r="S134" s="154"/>
    </row>
    <row r="135" spans="1:19" s="74" customFormat="1">
      <c r="A135" s="72">
        <v>142</v>
      </c>
      <c r="B135" s="72" t="s">
        <v>189</v>
      </c>
      <c r="C135" s="72" t="s">
        <v>21</v>
      </c>
      <c r="D135" s="73">
        <v>19</v>
      </c>
      <c r="E135" s="76">
        <v>9.9</v>
      </c>
      <c r="F135" s="103">
        <v>0.29393939393939394</v>
      </c>
      <c r="G135" s="77">
        <v>6.99</v>
      </c>
      <c r="H135" s="78"/>
      <c r="I135" s="89">
        <f>G135*6*H135</f>
        <v>0</v>
      </c>
      <c r="K135" s="95"/>
      <c r="L135" s="95"/>
      <c r="M135" s="95"/>
      <c r="N135" s="95"/>
      <c r="O135" s="95"/>
      <c r="P135" s="95"/>
      <c r="Q135" s="95"/>
      <c r="R135" s="95"/>
      <c r="S135" s="95"/>
    </row>
    <row r="136" spans="1:19" s="74" customFormat="1">
      <c r="A136" s="72">
        <v>143</v>
      </c>
      <c r="B136" s="72" t="s">
        <v>190</v>
      </c>
      <c r="C136" s="72" t="s">
        <v>21</v>
      </c>
      <c r="D136" s="73">
        <v>19</v>
      </c>
      <c r="E136" s="76">
        <v>9.9</v>
      </c>
      <c r="F136" s="103">
        <v>0.39494949494949494</v>
      </c>
      <c r="G136" s="77">
        <v>5.99</v>
      </c>
      <c r="H136" s="78"/>
      <c r="I136" s="89">
        <f>G136*6*H136</f>
        <v>0</v>
      </c>
    </row>
    <row r="137" spans="1:19" ht="15">
      <c r="A137" s="46"/>
      <c r="B137" s="43" t="s">
        <v>191</v>
      </c>
      <c r="C137" s="47"/>
      <c r="D137" s="48"/>
      <c r="E137" s="39" t="s">
        <v>18</v>
      </c>
      <c r="F137" s="44" t="s">
        <v>50</v>
      </c>
      <c r="G137" s="39" t="s">
        <v>88</v>
      </c>
      <c r="H137" s="49" t="s">
        <v>89</v>
      </c>
      <c r="I137" s="51"/>
      <c r="K137" s="74"/>
      <c r="L137" s="74"/>
      <c r="M137" s="74"/>
      <c r="N137" s="74"/>
      <c r="O137" s="74"/>
      <c r="P137" s="74"/>
      <c r="Q137" s="74"/>
      <c r="R137" s="74"/>
      <c r="S137" s="74"/>
    </row>
    <row r="138" spans="1:19" s="74" customFormat="1">
      <c r="A138" s="72">
        <v>144</v>
      </c>
      <c r="B138" s="72" t="s">
        <v>192</v>
      </c>
      <c r="C138" s="72" t="s">
        <v>14</v>
      </c>
      <c r="D138" s="73">
        <v>19</v>
      </c>
      <c r="E138" s="76">
        <v>6.99</v>
      </c>
      <c r="F138" s="103">
        <v>0.42</v>
      </c>
      <c r="G138" s="77">
        <v>3.99</v>
      </c>
      <c r="H138" s="78"/>
      <c r="I138" s="89">
        <f t="shared" ref="I138" si="12">G138*6*H138</f>
        <v>0</v>
      </c>
    </row>
    <row r="139" spans="1:19" s="74" customFormat="1">
      <c r="A139" s="72">
        <v>145</v>
      </c>
      <c r="B139" s="72" t="s">
        <v>193</v>
      </c>
      <c r="C139" s="72" t="s">
        <v>14</v>
      </c>
      <c r="D139" s="73">
        <v>17</v>
      </c>
      <c r="E139" s="76">
        <v>11.9</v>
      </c>
      <c r="F139" s="103">
        <v>0.58067226890756307</v>
      </c>
      <c r="G139" s="77">
        <v>4.99</v>
      </c>
      <c r="H139" s="78"/>
      <c r="I139" s="89">
        <f t="shared" ref="I139:I147" si="13">G139*6*H139</f>
        <v>0</v>
      </c>
    </row>
    <row r="140" spans="1:19" s="74" customFormat="1">
      <c r="A140" s="72">
        <v>146</v>
      </c>
      <c r="B140" s="72" t="s">
        <v>194</v>
      </c>
      <c r="C140" s="72" t="s">
        <v>14</v>
      </c>
      <c r="D140" s="73">
        <v>18</v>
      </c>
      <c r="E140" s="76">
        <v>11.99</v>
      </c>
      <c r="F140" s="103">
        <v>0.50041701417848206</v>
      </c>
      <c r="G140" s="77">
        <v>5.99</v>
      </c>
      <c r="H140" s="78"/>
      <c r="I140" s="89">
        <f t="shared" si="13"/>
        <v>0</v>
      </c>
    </row>
    <row r="141" spans="1:19" s="74" customFormat="1" ht="16.149999999999999" customHeight="1">
      <c r="A141" s="72">
        <v>147</v>
      </c>
      <c r="B141" s="72" t="s">
        <v>195</v>
      </c>
      <c r="C141" s="72" t="s">
        <v>14</v>
      </c>
      <c r="D141" s="73">
        <v>16</v>
      </c>
      <c r="E141" s="76">
        <v>10.9</v>
      </c>
      <c r="F141" s="103">
        <v>0.35</v>
      </c>
      <c r="G141" s="77">
        <v>6.99</v>
      </c>
      <c r="H141" s="78"/>
      <c r="I141" s="89">
        <f t="shared" si="13"/>
        <v>0</v>
      </c>
    </row>
    <row r="142" spans="1:19">
      <c r="A142" s="72">
        <v>148</v>
      </c>
      <c r="B142" s="72" t="s">
        <v>196</v>
      </c>
      <c r="C142" s="72" t="s">
        <v>14</v>
      </c>
      <c r="D142" s="73">
        <v>19</v>
      </c>
      <c r="E142" s="76">
        <v>23.5</v>
      </c>
      <c r="F142" s="103">
        <v>0.57489361702127662</v>
      </c>
      <c r="G142" s="77">
        <v>9.99</v>
      </c>
      <c r="H142" s="78"/>
      <c r="I142" s="89">
        <f t="shared" si="13"/>
        <v>0</v>
      </c>
      <c r="K142" s="74"/>
      <c r="L142" s="74"/>
      <c r="M142" s="74"/>
      <c r="N142" s="74"/>
      <c r="O142" s="74"/>
      <c r="P142" s="74"/>
      <c r="Q142" s="74"/>
      <c r="R142" s="74"/>
      <c r="S142" s="74"/>
    </row>
    <row r="143" spans="1:19">
      <c r="A143" s="72">
        <v>150</v>
      </c>
      <c r="B143" s="72" t="s">
        <v>197</v>
      </c>
      <c r="C143" s="72" t="s">
        <v>14</v>
      </c>
      <c r="D143" s="73" t="s">
        <v>198</v>
      </c>
      <c r="E143" s="76">
        <v>9.9</v>
      </c>
      <c r="F143" s="103">
        <v>0.39494949494949494</v>
      </c>
      <c r="G143" s="77">
        <v>5.99</v>
      </c>
      <c r="H143" s="78"/>
      <c r="I143" s="89">
        <f t="shared" si="13"/>
        <v>0</v>
      </c>
    </row>
    <row r="144" spans="1:19">
      <c r="A144" s="72">
        <v>151</v>
      </c>
      <c r="B144" s="72" t="s">
        <v>199</v>
      </c>
      <c r="C144" s="72" t="s">
        <v>14</v>
      </c>
      <c r="D144" s="73">
        <v>18</v>
      </c>
      <c r="E144" s="76">
        <v>16</v>
      </c>
      <c r="F144" s="103">
        <v>0.37</v>
      </c>
      <c r="G144" s="77">
        <v>9.99</v>
      </c>
      <c r="H144" s="78"/>
      <c r="I144" s="89">
        <f t="shared" si="13"/>
        <v>0</v>
      </c>
      <c r="K144" s="74"/>
      <c r="L144" s="74"/>
      <c r="M144" s="74"/>
      <c r="N144" s="74"/>
      <c r="O144" s="74"/>
      <c r="P144" s="74"/>
      <c r="Q144" s="74"/>
      <c r="R144" s="74"/>
      <c r="S144" s="74"/>
    </row>
    <row r="145" spans="1:19">
      <c r="A145" s="72">
        <v>152</v>
      </c>
      <c r="B145" s="72" t="s">
        <v>200</v>
      </c>
      <c r="C145" s="72" t="s">
        <v>14</v>
      </c>
      <c r="D145" s="73">
        <v>18</v>
      </c>
      <c r="E145" s="76">
        <v>19.899999999999999</v>
      </c>
      <c r="F145" s="103">
        <v>0.35175879396984916</v>
      </c>
      <c r="G145" s="77">
        <v>12.9</v>
      </c>
      <c r="H145" s="78"/>
      <c r="I145" s="89">
        <f t="shared" si="13"/>
        <v>0</v>
      </c>
      <c r="K145" s="74"/>
      <c r="L145" s="74"/>
      <c r="M145" s="74"/>
      <c r="N145" s="74"/>
      <c r="O145" s="74"/>
      <c r="P145" s="74"/>
      <c r="Q145" s="74"/>
      <c r="R145" s="74"/>
      <c r="S145" s="74"/>
    </row>
    <row r="146" spans="1:19">
      <c r="A146" s="72">
        <v>153</v>
      </c>
      <c r="B146" s="72" t="s">
        <v>201</v>
      </c>
      <c r="C146" s="72" t="s">
        <v>14</v>
      </c>
      <c r="D146" s="73">
        <v>19</v>
      </c>
      <c r="E146" s="76">
        <v>27.5</v>
      </c>
      <c r="F146" s="103">
        <v>0.49454545454545451</v>
      </c>
      <c r="G146" s="77">
        <v>13.9</v>
      </c>
      <c r="H146" s="78"/>
      <c r="I146" s="89">
        <f t="shared" si="13"/>
        <v>0</v>
      </c>
      <c r="K146" s="74"/>
      <c r="L146" s="74"/>
      <c r="M146" s="74"/>
      <c r="N146" s="74"/>
      <c r="O146" s="74"/>
      <c r="P146" s="74"/>
      <c r="Q146" s="74"/>
      <c r="R146" s="74"/>
      <c r="S146" s="74"/>
    </row>
    <row r="147" spans="1:19">
      <c r="A147" s="72">
        <v>154</v>
      </c>
      <c r="B147" s="72" t="s">
        <v>202</v>
      </c>
      <c r="C147" s="72" t="s">
        <v>14</v>
      </c>
      <c r="D147" s="73">
        <v>13</v>
      </c>
      <c r="E147" s="76">
        <v>17</v>
      </c>
      <c r="F147" s="103">
        <v>0.41</v>
      </c>
      <c r="G147" s="77">
        <v>9.9</v>
      </c>
      <c r="H147" s="78"/>
      <c r="I147" s="89">
        <f t="shared" si="13"/>
        <v>0</v>
      </c>
      <c r="K147" s="74"/>
      <c r="L147" s="74"/>
      <c r="M147" s="74"/>
      <c r="N147" s="74"/>
      <c r="O147" s="74"/>
      <c r="P147" s="74"/>
      <c r="Q147" s="74"/>
      <c r="R147" s="74"/>
      <c r="S147" s="74"/>
    </row>
    <row r="148" spans="1:19" ht="15">
      <c r="A148" s="46"/>
      <c r="B148" s="43" t="s">
        <v>203</v>
      </c>
      <c r="C148" s="47"/>
      <c r="D148" s="48"/>
      <c r="E148" s="39" t="s">
        <v>18</v>
      </c>
      <c r="F148" s="44" t="s">
        <v>50</v>
      </c>
      <c r="G148" s="39" t="s">
        <v>88</v>
      </c>
      <c r="H148" s="49" t="s">
        <v>89</v>
      </c>
      <c r="I148" s="51"/>
      <c r="K148" s="74"/>
      <c r="L148" s="74"/>
      <c r="M148" s="74"/>
      <c r="N148" s="74"/>
      <c r="O148" s="74"/>
      <c r="P148" s="74"/>
      <c r="Q148" s="74"/>
      <c r="R148" s="74"/>
      <c r="S148" s="74"/>
    </row>
    <row r="149" spans="1:19">
      <c r="A149" s="72">
        <v>156</v>
      </c>
      <c r="B149" s="72" t="s">
        <v>204</v>
      </c>
      <c r="C149" s="72" t="s">
        <v>14</v>
      </c>
      <c r="D149" s="73">
        <v>16</v>
      </c>
      <c r="E149" s="76">
        <v>19.899999999999999</v>
      </c>
      <c r="F149" s="103">
        <v>0.49</v>
      </c>
      <c r="G149" s="77">
        <v>9.99</v>
      </c>
      <c r="H149" s="78"/>
      <c r="I149" s="89">
        <f t="shared" ref="I149:I154" si="14">G149*6*H149</f>
        <v>0</v>
      </c>
      <c r="K149" s="74"/>
      <c r="L149" s="74"/>
      <c r="M149" s="74"/>
      <c r="N149" s="74"/>
      <c r="O149" s="74"/>
      <c r="P149" s="74"/>
      <c r="Q149" s="74"/>
      <c r="R149" s="74"/>
      <c r="S149" s="74"/>
    </row>
    <row r="150" spans="1:19">
      <c r="A150" s="72">
        <v>157</v>
      </c>
      <c r="B150" s="72" t="s">
        <v>205</v>
      </c>
      <c r="C150" s="72" t="s">
        <v>14</v>
      </c>
      <c r="D150" s="73">
        <v>18</v>
      </c>
      <c r="E150" s="76">
        <v>8.9</v>
      </c>
      <c r="F150" s="103">
        <v>0.55168539325842691</v>
      </c>
      <c r="G150" s="77">
        <v>3.99</v>
      </c>
      <c r="H150" s="78"/>
      <c r="I150" s="89">
        <f t="shared" si="14"/>
        <v>0</v>
      </c>
      <c r="K150" s="74"/>
      <c r="L150" s="74"/>
      <c r="M150" s="74"/>
      <c r="N150" s="74"/>
      <c r="O150" s="74"/>
      <c r="P150" s="74"/>
      <c r="Q150" s="74"/>
      <c r="R150" s="74"/>
      <c r="S150" s="74"/>
    </row>
    <row r="151" spans="1:19">
      <c r="A151" s="72">
        <v>158</v>
      </c>
      <c r="B151" s="72" t="s">
        <v>206</v>
      </c>
      <c r="C151" s="72" t="s">
        <v>14</v>
      </c>
      <c r="D151" s="73">
        <v>20</v>
      </c>
      <c r="E151" s="76">
        <v>9.9</v>
      </c>
      <c r="F151" s="103">
        <v>0.59</v>
      </c>
      <c r="G151" s="77">
        <v>3.99</v>
      </c>
      <c r="H151" s="78"/>
      <c r="I151" s="89">
        <f t="shared" si="14"/>
        <v>0</v>
      </c>
      <c r="K151" s="74"/>
      <c r="L151" s="74"/>
      <c r="M151" s="74"/>
      <c r="N151" s="74"/>
      <c r="O151" s="74"/>
      <c r="P151" s="74"/>
      <c r="Q151" s="74"/>
      <c r="R151" s="74"/>
      <c r="S151" s="74"/>
    </row>
    <row r="152" spans="1:19">
      <c r="A152" s="72">
        <v>159</v>
      </c>
      <c r="B152" s="72" t="s">
        <v>207</v>
      </c>
      <c r="C152" s="72" t="s">
        <v>14</v>
      </c>
      <c r="D152" s="73">
        <v>18</v>
      </c>
      <c r="E152" s="76">
        <v>13.9</v>
      </c>
      <c r="F152" s="103">
        <v>0.56000000000000005</v>
      </c>
      <c r="G152" s="77">
        <v>5.99</v>
      </c>
      <c r="H152" s="78"/>
      <c r="I152" s="89">
        <f t="shared" si="14"/>
        <v>0</v>
      </c>
      <c r="K152" s="74"/>
      <c r="L152" s="74"/>
      <c r="M152" s="74"/>
      <c r="N152" s="74"/>
      <c r="O152" s="74"/>
      <c r="P152" s="74"/>
      <c r="Q152" s="74"/>
      <c r="R152" s="74"/>
      <c r="S152" s="74"/>
    </row>
    <row r="153" spans="1:19">
      <c r="A153" s="72">
        <v>160</v>
      </c>
      <c r="B153" s="72" t="s">
        <v>208</v>
      </c>
      <c r="C153" s="72" t="s">
        <v>14</v>
      </c>
      <c r="D153" s="73">
        <v>18</v>
      </c>
      <c r="E153" s="76">
        <v>13.9</v>
      </c>
      <c r="F153" s="103">
        <v>0.49</v>
      </c>
      <c r="G153" s="77">
        <v>6.99</v>
      </c>
      <c r="H153" s="78"/>
      <c r="I153" s="89">
        <f t="shared" si="14"/>
        <v>0</v>
      </c>
    </row>
    <row r="154" spans="1:19">
      <c r="A154" s="72">
        <v>161</v>
      </c>
      <c r="B154" s="72" t="s">
        <v>209</v>
      </c>
      <c r="C154" s="72" t="s">
        <v>14</v>
      </c>
      <c r="D154" s="73">
        <v>16</v>
      </c>
      <c r="E154" s="76">
        <v>11.9</v>
      </c>
      <c r="F154" s="103">
        <v>0.49</v>
      </c>
      <c r="G154" s="77">
        <v>5.99</v>
      </c>
      <c r="H154" s="78"/>
      <c r="I154" s="89">
        <f t="shared" si="14"/>
        <v>0</v>
      </c>
      <c r="K154" s="74"/>
      <c r="L154" s="74"/>
      <c r="M154" s="74"/>
      <c r="N154" s="74"/>
      <c r="O154" s="74"/>
      <c r="P154" s="74"/>
      <c r="Q154" s="74"/>
      <c r="R154" s="74"/>
      <c r="S154" s="74"/>
    </row>
    <row r="155" spans="1:19">
      <c r="A155" s="72">
        <v>162</v>
      </c>
      <c r="B155" s="72" t="s">
        <v>210</v>
      </c>
      <c r="C155" s="72" t="s">
        <v>14</v>
      </c>
      <c r="D155" s="73">
        <v>18</v>
      </c>
      <c r="E155" s="76">
        <v>15.9</v>
      </c>
      <c r="F155" s="103">
        <v>0.49</v>
      </c>
      <c r="G155" s="77">
        <v>7.99</v>
      </c>
      <c r="H155" s="78"/>
      <c r="I155" s="89">
        <f>G155*6*H155</f>
        <v>0</v>
      </c>
      <c r="K155" s="74"/>
      <c r="L155" s="74"/>
      <c r="M155" s="74"/>
      <c r="N155" s="74"/>
      <c r="O155" s="74"/>
      <c r="P155" s="74"/>
      <c r="Q155" s="74"/>
      <c r="R155" s="74"/>
      <c r="S155" s="74"/>
    </row>
    <row r="156" spans="1:19">
      <c r="A156" s="72">
        <v>163</v>
      </c>
      <c r="B156" s="72" t="s">
        <v>211</v>
      </c>
      <c r="C156" s="72" t="s">
        <v>14</v>
      </c>
      <c r="D156" s="73">
        <v>18</v>
      </c>
      <c r="E156" s="76">
        <v>14.9</v>
      </c>
      <c r="F156" s="103">
        <v>0.39</v>
      </c>
      <c r="G156" s="77">
        <v>8.99</v>
      </c>
      <c r="H156" s="78"/>
      <c r="I156" s="89">
        <f>G156*6*H156</f>
        <v>0</v>
      </c>
      <c r="K156" s="74"/>
      <c r="L156" s="74"/>
      <c r="M156" s="74"/>
      <c r="N156" s="74"/>
      <c r="O156" s="74"/>
      <c r="P156" s="74"/>
      <c r="Q156" s="74"/>
      <c r="R156" s="74"/>
      <c r="S156" s="74"/>
    </row>
    <row r="157" spans="1:19">
      <c r="A157" s="72">
        <v>164</v>
      </c>
      <c r="B157" s="72" t="s">
        <v>212</v>
      </c>
      <c r="C157" s="72" t="s">
        <v>14</v>
      </c>
      <c r="D157" s="73">
        <v>18</v>
      </c>
      <c r="E157" s="76">
        <v>15.9</v>
      </c>
      <c r="F157" s="103">
        <v>0.25157232704402516</v>
      </c>
      <c r="G157" s="77">
        <v>11.9</v>
      </c>
      <c r="H157" s="78"/>
      <c r="I157" s="89">
        <f>G157*6*H157</f>
        <v>0</v>
      </c>
    </row>
    <row r="158" spans="1:19">
      <c r="A158" s="72">
        <v>165</v>
      </c>
      <c r="B158" s="72" t="s">
        <v>213</v>
      </c>
      <c r="C158" s="72" t="s">
        <v>14</v>
      </c>
      <c r="D158" s="73">
        <v>18</v>
      </c>
      <c r="E158" s="76">
        <v>21.9</v>
      </c>
      <c r="F158" s="103">
        <v>0.41095890410958896</v>
      </c>
      <c r="G158" s="77">
        <v>12.9</v>
      </c>
      <c r="H158" s="78"/>
      <c r="I158" s="89">
        <f>G158*6*H158</f>
        <v>0</v>
      </c>
      <c r="K158" s="74"/>
      <c r="L158" s="74"/>
      <c r="M158" s="74"/>
      <c r="N158" s="74"/>
      <c r="O158" s="74"/>
      <c r="P158" s="74"/>
      <c r="Q158" s="74"/>
      <c r="R158" s="74"/>
      <c r="S158" s="74"/>
    </row>
    <row r="159" spans="1:19">
      <c r="A159" s="72">
        <v>166</v>
      </c>
      <c r="B159" s="72" t="s">
        <v>214</v>
      </c>
      <c r="C159" s="72" t="s">
        <v>14</v>
      </c>
      <c r="D159" s="73">
        <v>17</v>
      </c>
      <c r="E159" s="76"/>
      <c r="F159" s="103"/>
      <c r="G159" s="77">
        <v>17.899999999999999</v>
      </c>
      <c r="H159" s="78"/>
      <c r="I159" s="89">
        <f>G159*6*H159</f>
        <v>0</v>
      </c>
      <c r="K159" s="74"/>
      <c r="L159" s="74"/>
      <c r="M159" s="74"/>
      <c r="N159" s="74"/>
      <c r="O159" s="74"/>
      <c r="P159" s="74"/>
      <c r="Q159" s="74"/>
      <c r="R159" s="74"/>
      <c r="S159" s="74"/>
    </row>
    <row r="160" spans="1:19" ht="15">
      <c r="A160" s="46"/>
      <c r="B160" s="43" t="s">
        <v>215</v>
      </c>
      <c r="C160" s="47"/>
      <c r="D160" s="48"/>
      <c r="E160" s="39" t="s">
        <v>18</v>
      </c>
      <c r="F160" s="44" t="s">
        <v>50</v>
      </c>
      <c r="G160" s="39" t="s">
        <v>88</v>
      </c>
      <c r="H160" s="49" t="s">
        <v>89</v>
      </c>
      <c r="I160" s="51"/>
      <c r="K160" s="74"/>
      <c r="L160" s="74"/>
      <c r="M160" s="74"/>
      <c r="N160" s="74"/>
      <c r="O160" s="74"/>
      <c r="P160" s="74"/>
      <c r="Q160" s="74"/>
      <c r="R160" s="74"/>
      <c r="S160" s="74"/>
    </row>
    <row r="161" spans="1:19">
      <c r="A161" s="72">
        <v>167</v>
      </c>
      <c r="B161" s="72" t="s">
        <v>216</v>
      </c>
      <c r="C161" s="72" t="s">
        <v>14</v>
      </c>
      <c r="D161" s="73">
        <v>18</v>
      </c>
      <c r="E161" s="76">
        <v>19.899999999999999</v>
      </c>
      <c r="F161" s="103">
        <v>0.20100502512562807</v>
      </c>
      <c r="G161" s="77">
        <v>15.9</v>
      </c>
      <c r="H161" s="78"/>
      <c r="I161" s="89">
        <f>G161*6*H161</f>
        <v>0</v>
      </c>
      <c r="K161" s="74"/>
      <c r="L161" s="74"/>
      <c r="M161" s="74"/>
      <c r="N161" s="74"/>
      <c r="O161" s="74"/>
      <c r="P161" s="74"/>
      <c r="Q161" s="74"/>
      <c r="R161" s="74"/>
      <c r="S161" s="74"/>
    </row>
    <row r="162" spans="1:19">
      <c r="A162" s="72">
        <v>168</v>
      </c>
      <c r="B162" s="72" t="s">
        <v>217</v>
      </c>
      <c r="C162" s="72" t="s">
        <v>14</v>
      </c>
      <c r="D162" s="73">
        <v>19</v>
      </c>
      <c r="E162" s="76">
        <v>27.9</v>
      </c>
      <c r="F162" s="103">
        <v>0.3942652329749104</v>
      </c>
      <c r="G162" s="77">
        <v>16.899999999999999</v>
      </c>
      <c r="H162" s="78"/>
      <c r="I162" s="89">
        <f>G162*6*H162</f>
        <v>0</v>
      </c>
    </row>
    <row r="163" spans="1:19">
      <c r="A163" s="72">
        <v>169</v>
      </c>
      <c r="B163" s="72" t="s">
        <v>218</v>
      </c>
      <c r="C163" s="72" t="s">
        <v>14</v>
      </c>
      <c r="D163" s="73">
        <v>19</v>
      </c>
      <c r="E163" s="76">
        <v>27.9</v>
      </c>
      <c r="F163" s="103">
        <v>0.28000000000000003</v>
      </c>
      <c r="G163" s="77">
        <v>19.899999999999999</v>
      </c>
      <c r="H163" s="78"/>
      <c r="I163" s="89">
        <f>G163*6*H163</f>
        <v>0</v>
      </c>
    </row>
    <row r="164" spans="1:19">
      <c r="A164" s="72">
        <v>170</v>
      </c>
      <c r="B164" s="72" t="s">
        <v>219</v>
      </c>
      <c r="C164" s="72" t="s">
        <v>14</v>
      </c>
      <c r="D164" s="73">
        <v>18</v>
      </c>
      <c r="E164" s="76">
        <v>39</v>
      </c>
      <c r="F164" s="103">
        <v>0.38</v>
      </c>
      <c r="G164" s="77">
        <v>23.9</v>
      </c>
      <c r="H164" s="78"/>
      <c r="I164" s="89">
        <f>G164*6*H164</f>
        <v>0</v>
      </c>
    </row>
    <row r="165" spans="1:19" ht="15">
      <c r="A165" s="52"/>
      <c r="B165" s="53" t="s">
        <v>220</v>
      </c>
      <c r="C165" s="54"/>
      <c r="D165" s="55"/>
      <c r="E165" s="39" t="s">
        <v>18</v>
      </c>
      <c r="F165" s="44" t="s">
        <v>50</v>
      </c>
      <c r="G165" s="39" t="s">
        <v>88</v>
      </c>
      <c r="H165" s="49" t="s">
        <v>89</v>
      </c>
      <c r="I165" s="56"/>
    </row>
    <row r="166" spans="1:19">
      <c r="A166" s="72">
        <v>172</v>
      </c>
      <c r="B166" s="72" t="s">
        <v>221</v>
      </c>
      <c r="C166" s="72" t="s">
        <v>14</v>
      </c>
      <c r="D166" s="73">
        <v>18</v>
      </c>
      <c r="E166" s="76">
        <v>11.9</v>
      </c>
      <c r="F166" s="103">
        <v>0.49</v>
      </c>
      <c r="G166" s="77">
        <v>5.99</v>
      </c>
      <c r="H166" s="78"/>
      <c r="I166" s="89">
        <f>G166*6*H166</f>
        <v>0</v>
      </c>
    </row>
    <row r="167" spans="1:19">
      <c r="A167" s="72">
        <v>173</v>
      </c>
      <c r="B167" s="72" t="s">
        <v>222</v>
      </c>
      <c r="C167" s="72" t="s">
        <v>25</v>
      </c>
      <c r="D167" s="73">
        <v>20</v>
      </c>
      <c r="E167" s="76"/>
      <c r="F167" s="103"/>
      <c r="G167" s="77">
        <v>3.99</v>
      </c>
      <c r="H167" s="78"/>
      <c r="I167" s="89">
        <f t="shared" ref="I167" si="15">G167*6*H167</f>
        <v>0</v>
      </c>
    </row>
    <row r="168" spans="1:19">
      <c r="A168" s="72">
        <v>174</v>
      </c>
      <c r="B168" s="72" t="s">
        <v>223</v>
      </c>
      <c r="C168" s="72" t="s">
        <v>25</v>
      </c>
      <c r="D168" s="73">
        <v>20</v>
      </c>
      <c r="E168" s="76"/>
      <c r="F168" s="103"/>
      <c r="G168" s="77">
        <v>4.5</v>
      </c>
      <c r="H168" s="78"/>
      <c r="I168" s="89">
        <f t="shared" ref="I168" si="16">G168*6*H168</f>
        <v>0</v>
      </c>
    </row>
    <row r="169" spans="1:19">
      <c r="A169" s="72">
        <v>175</v>
      </c>
      <c r="B169" s="72" t="s">
        <v>224</v>
      </c>
      <c r="C169" s="72" t="s">
        <v>14</v>
      </c>
      <c r="D169" s="73">
        <v>19</v>
      </c>
      <c r="E169" s="76">
        <v>9.5</v>
      </c>
      <c r="F169" s="103">
        <v>0.36</v>
      </c>
      <c r="G169" s="77">
        <v>5.99</v>
      </c>
      <c r="H169" s="78"/>
      <c r="I169" s="89">
        <f t="shared" ref="I169:I172" si="17">G169*6*H169</f>
        <v>0</v>
      </c>
    </row>
    <row r="170" spans="1:19">
      <c r="A170" s="72">
        <v>176</v>
      </c>
      <c r="B170" s="72" t="s">
        <v>225</v>
      </c>
      <c r="C170" s="72" t="s">
        <v>21</v>
      </c>
      <c r="D170" s="73">
        <v>19</v>
      </c>
      <c r="E170" s="76">
        <v>7</v>
      </c>
      <c r="F170" s="103">
        <v>0.29285714285714282</v>
      </c>
      <c r="G170" s="77">
        <v>4.95</v>
      </c>
      <c r="H170" s="78"/>
      <c r="I170" s="89">
        <f t="shared" si="17"/>
        <v>0</v>
      </c>
    </row>
    <row r="171" spans="1:19">
      <c r="A171" s="72">
        <v>177</v>
      </c>
      <c r="B171" s="72" t="s">
        <v>226</v>
      </c>
      <c r="C171" s="72" t="s">
        <v>14</v>
      </c>
      <c r="D171" s="73" t="s">
        <v>263</v>
      </c>
      <c r="E171" s="76">
        <v>8.5</v>
      </c>
      <c r="F171" s="103">
        <v>0.35294117647058826</v>
      </c>
      <c r="G171" s="77">
        <v>5.5</v>
      </c>
      <c r="H171" s="78"/>
      <c r="I171" s="89">
        <f t="shared" si="17"/>
        <v>0</v>
      </c>
    </row>
    <row r="172" spans="1:19">
      <c r="A172" s="72">
        <v>178</v>
      </c>
      <c r="B172" s="72" t="s">
        <v>227</v>
      </c>
      <c r="C172" s="72" t="s">
        <v>21</v>
      </c>
      <c r="D172" s="73">
        <v>19</v>
      </c>
      <c r="E172" s="76">
        <v>12</v>
      </c>
      <c r="F172" s="103">
        <v>0.33416666666666667</v>
      </c>
      <c r="G172" s="77">
        <v>7.99</v>
      </c>
      <c r="H172" s="78"/>
      <c r="I172" s="89">
        <f t="shared" si="17"/>
        <v>0</v>
      </c>
    </row>
    <row r="173" spans="1:19" ht="15">
      <c r="A173" s="52"/>
      <c r="B173" s="53" t="s">
        <v>228</v>
      </c>
      <c r="C173" s="54"/>
      <c r="D173" s="55"/>
      <c r="E173" s="39" t="s">
        <v>18</v>
      </c>
      <c r="F173" s="44" t="s">
        <v>50</v>
      </c>
      <c r="G173" s="39" t="s">
        <v>88</v>
      </c>
      <c r="H173" s="49" t="s">
        <v>89</v>
      </c>
      <c r="I173" s="56"/>
    </row>
    <row r="174" spans="1:19">
      <c r="A174" s="72">
        <v>179</v>
      </c>
      <c r="B174" s="72" t="s">
        <v>229</v>
      </c>
      <c r="C174" s="72" t="s">
        <v>21</v>
      </c>
      <c r="D174" s="73">
        <v>20</v>
      </c>
      <c r="E174" s="76">
        <v>23.9</v>
      </c>
      <c r="F174" s="103">
        <v>0.41</v>
      </c>
      <c r="G174" s="77">
        <v>13.9</v>
      </c>
      <c r="H174" s="78"/>
      <c r="I174" s="89">
        <f>G174*6*H174</f>
        <v>0</v>
      </c>
    </row>
    <row r="175" spans="1:19">
      <c r="A175" s="72">
        <v>180</v>
      </c>
      <c r="B175" s="72" t="s">
        <v>230</v>
      </c>
      <c r="C175" s="72" t="s">
        <v>21</v>
      </c>
      <c r="D175" s="73">
        <v>20</v>
      </c>
      <c r="E175" s="76">
        <v>9.9</v>
      </c>
      <c r="F175" s="103">
        <v>0.49</v>
      </c>
      <c r="G175" s="77">
        <v>4.99</v>
      </c>
      <c r="H175" s="78"/>
      <c r="I175" s="89">
        <f t="shared" ref="I175:I176" si="18">G175*6*H175</f>
        <v>0</v>
      </c>
    </row>
    <row r="176" spans="1:19">
      <c r="A176" s="72">
        <v>181</v>
      </c>
      <c r="B176" s="72" t="s">
        <v>231</v>
      </c>
      <c r="C176" s="72" t="s">
        <v>25</v>
      </c>
      <c r="D176" s="73">
        <v>20</v>
      </c>
      <c r="E176" s="76">
        <v>6.9</v>
      </c>
      <c r="F176" s="103">
        <v>0.42173913043478262</v>
      </c>
      <c r="G176" s="77">
        <v>3.99</v>
      </c>
      <c r="H176" s="78"/>
      <c r="I176" s="89">
        <f t="shared" si="18"/>
        <v>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93">
    <mergeCell ref="K130:S134"/>
    <mergeCell ref="F65:F66"/>
    <mergeCell ref="F34:F35"/>
    <mergeCell ref="F63:F64"/>
    <mergeCell ref="G63:G64"/>
    <mergeCell ref="A65:A66"/>
    <mergeCell ref="B65:B66"/>
    <mergeCell ref="C65:C66"/>
    <mergeCell ref="D65:D66"/>
    <mergeCell ref="E65:E66"/>
    <mergeCell ref="G65:G66"/>
    <mergeCell ref="F61:F62"/>
    <mergeCell ref="G61:G62"/>
    <mergeCell ref="G49:G50"/>
    <mergeCell ref="G47:G48"/>
    <mergeCell ref="F47:F48"/>
    <mergeCell ref="F49:F50"/>
    <mergeCell ref="F59:F60"/>
    <mergeCell ref="F53:F54"/>
    <mergeCell ref="G53:G54"/>
    <mergeCell ref="F55:F56"/>
    <mergeCell ref="H57:H58"/>
    <mergeCell ref="F57:F58"/>
    <mergeCell ref="G57:G58"/>
    <mergeCell ref="G59:G60"/>
    <mergeCell ref="G55:G56"/>
    <mergeCell ref="H55:H56"/>
    <mergeCell ref="H53:H54"/>
    <mergeCell ref="A30:B30"/>
    <mergeCell ref="C30:D30"/>
    <mergeCell ref="A20:I21"/>
    <mergeCell ref="E37:E39"/>
    <mergeCell ref="F37:F39"/>
    <mergeCell ref="G37:G39"/>
    <mergeCell ref="A34:A35"/>
    <mergeCell ref="B34:B35"/>
    <mergeCell ref="C34:C35"/>
    <mergeCell ref="D34:D35"/>
    <mergeCell ref="E34:E35"/>
    <mergeCell ref="G34:G35"/>
    <mergeCell ref="H65:H66"/>
    <mergeCell ref="I65:I66"/>
    <mergeCell ref="H63:H64"/>
    <mergeCell ref="I63:I64"/>
    <mergeCell ref="G51:G52"/>
    <mergeCell ref="H59:H60"/>
    <mergeCell ref="H51:H52"/>
    <mergeCell ref="I51:I52"/>
    <mergeCell ref="I55:I56"/>
    <mergeCell ref="H61:H62"/>
    <mergeCell ref="I61:I62"/>
    <mergeCell ref="I57:I58"/>
    <mergeCell ref="I59:I60"/>
    <mergeCell ref="I53:I54"/>
    <mergeCell ref="F51:F52"/>
    <mergeCell ref="K1:K2"/>
    <mergeCell ref="L1:L2"/>
    <mergeCell ref="M1:M2"/>
    <mergeCell ref="N1:N2"/>
    <mergeCell ref="A1:I18"/>
    <mergeCell ref="H49:H50"/>
    <mergeCell ref="I47:I48"/>
    <mergeCell ref="I49:I50"/>
    <mergeCell ref="H47:H48"/>
    <mergeCell ref="H34:H35"/>
    <mergeCell ref="I34:I35"/>
    <mergeCell ref="I37:I39"/>
    <mergeCell ref="H37:H39"/>
    <mergeCell ref="E30:I30"/>
    <mergeCell ref="A37:A39"/>
    <mergeCell ref="O1:O2"/>
    <mergeCell ref="P1:P2"/>
    <mergeCell ref="Q1:Q2"/>
    <mergeCell ref="R1:R2"/>
    <mergeCell ref="S1:S2"/>
    <mergeCell ref="A89:A90"/>
    <mergeCell ref="B89:B90"/>
    <mergeCell ref="C89:C90"/>
    <mergeCell ref="D89:D90"/>
    <mergeCell ref="E89:E90"/>
    <mergeCell ref="P89:P90"/>
    <mergeCell ref="Q89:Q90"/>
    <mergeCell ref="R89:R90"/>
    <mergeCell ref="S89:S90"/>
    <mergeCell ref="F89:F90"/>
    <mergeCell ref="G89:G90"/>
    <mergeCell ref="H89:H90"/>
    <mergeCell ref="I89:I90"/>
    <mergeCell ref="K89:K90"/>
    <mergeCell ref="L89:L90"/>
    <mergeCell ref="M89:M90"/>
    <mergeCell ref="N89:N90"/>
    <mergeCell ref="O89:O90"/>
  </mergeCells>
  <dataValidations count="1">
    <dataValidation type="whole" allowBlank="1" showInputMessage="1" showErrorMessage="1" error="Merci de saisir uniquement des nombres entiers" prompt="Merci de saisir uniquement des nombres entiers" sqref="H47 H59 H49 H51 R84:R85 H29 H31:H37 H53 H55 H57 H41:H45 H61 H63 R32:R36 R38 H93:H104 H107:H111 R105:R117 H22 H113:H118 R22:R30 R40:R54 R56:R82 R1:R20 R120:R126 H215:H1048576 H65:H91 R87:R89 H120:H176 R91:R103" xr:uid="{00000000-0002-0000-0000-000000000000}">
      <formula1>1</formula1>
      <formula2>100</formula2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42" fitToHeight="0" orientation="landscape" r:id="rId1"/>
  <headerFooter>
    <oddFooter>&amp;L&amp;"Androgyne,Normal"&amp;K002060Domaines et Villages&amp;C&amp;K002060Page &amp;P de &amp;[4&amp;R&amp;K002060Commande Groupée</oddFooter>
  </headerFooter>
  <rowBreaks count="1" manualBreakCount="1">
    <brk id="176" max="18" man="1"/>
  </rowBreaks>
  <colBreaks count="1" manualBreakCount="1">
    <brk id="1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A625835E1B654C90D71612DA5958B1" ma:contentTypeVersion="9" ma:contentTypeDescription="Crée un document." ma:contentTypeScope="" ma:versionID="9c30900666faf93422be36f4637d64e7">
  <xsd:schema xmlns:xsd="http://www.w3.org/2001/XMLSchema" xmlns:xs="http://www.w3.org/2001/XMLSchema" xmlns:p="http://schemas.microsoft.com/office/2006/metadata/properties" xmlns:ns2="7393eadc-9a2a-4b4d-9d79-d00f6487837e" targetNamespace="http://schemas.microsoft.com/office/2006/metadata/properties" ma:root="true" ma:fieldsID="be1eb69a8c07cb17ce029620e89346ff" ns2:_="">
    <xsd:import namespace="7393eadc-9a2a-4b4d-9d79-d00f648783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3eadc-9a2a-4b4d-9d79-d00f64878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734A2D-C80A-422D-9189-955CF777BBE4}">
  <ds:schemaRefs>
    <ds:schemaRef ds:uri="6a7821ad-9cb2-4a1f-ac9f-8b850cd440d7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FB3A3F9-6FA0-484A-A63A-F377B388EC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589CC2-6F16-406E-8374-04F9C43F7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3eadc-9a2a-4b4d-9d79-d00f64878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>DOMAINES ET VILLAGES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Marketing01 M01DV. DOMAINES ET VILLAGES</dc:creator>
  <cp:keywords/>
  <dc:description/>
  <cp:lastModifiedBy>DOMAINES_ET_VILLAGES</cp:lastModifiedBy>
  <cp:revision/>
  <cp:lastPrinted>2021-02-02T15:09:57Z</cp:lastPrinted>
  <dcterms:created xsi:type="dcterms:W3CDTF">2020-02-10T10:12:46Z</dcterms:created>
  <dcterms:modified xsi:type="dcterms:W3CDTF">2021-02-15T11:30:32Z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0x01010003A625835E1B654C90D71612DA5958B1</vt:lpwstr>
  </property>
</Properties>
</file>