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ervice ADV\CAPEB\Automne 19\"/>
    </mc:Choice>
  </mc:AlternateContent>
  <workbookProtection workbookAlgorithmName="SHA-512" workbookHashValue="Jbv92iqWulnLy2Mjq3vyu+qPCKi84rKpbF1UOF5qRKe4QZFkM+8MHfflT3SVYj/gxkOCvkL0FmOtLpnlAsFLSQ==" workbookSaltValue="FxnMIjHJTT1NhN9He1eqwA==" workbookSpinCount="100000" lockStructure="1"/>
  <bookViews>
    <workbookView xWindow="57480" yWindow="-120" windowWidth="29040" windowHeight="15840"/>
  </bookViews>
  <sheets>
    <sheet name="Feuil1" sheetId="1" r:id="rId1"/>
  </sheets>
  <definedNames>
    <definedName name="_xlnm.Print_Area" localSheetId="0">Feuil1!$A$1:$S$72,Feuil1!$A$75:$S$146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2" i="1"/>
  <c r="G26" i="1" l="1"/>
  <c r="I26" i="1" s="1"/>
  <c r="G25" i="1"/>
  <c r="I25" i="1" s="1"/>
  <c r="I20" i="1"/>
  <c r="I18" i="1"/>
  <c r="G22" i="1"/>
  <c r="I22" i="1" s="1"/>
  <c r="G20" i="1"/>
  <c r="G18" i="1"/>
  <c r="I11" i="1"/>
  <c r="I12" i="1"/>
  <c r="I14" i="1"/>
  <c r="I15" i="1"/>
  <c r="I16" i="1"/>
  <c r="G13" i="1"/>
  <c r="I13" i="1" s="1"/>
  <c r="G14" i="1"/>
  <c r="G15" i="1"/>
  <c r="G16" i="1"/>
  <c r="G10" i="1"/>
  <c r="I10" i="1" s="1"/>
  <c r="I8" i="1"/>
  <c r="S120" i="1"/>
  <c r="S129" i="1"/>
  <c r="S130" i="1"/>
  <c r="S131" i="1"/>
  <c r="S128" i="1"/>
  <c r="S123" i="1"/>
  <c r="S124" i="1"/>
  <c r="S125" i="1"/>
  <c r="S126" i="1"/>
  <c r="S122" i="1"/>
  <c r="S113" i="1"/>
  <c r="S114" i="1"/>
  <c r="S115" i="1"/>
  <c r="S116" i="1"/>
  <c r="S117" i="1"/>
  <c r="S118" i="1"/>
  <c r="S119" i="1"/>
  <c r="S90" i="1"/>
  <c r="S91" i="1"/>
  <c r="S92" i="1"/>
  <c r="S93" i="1"/>
  <c r="S94" i="1"/>
  <c r="S95" i="1"/>
  <c r="S96" i="1"/>
  <c r="S99" i="1"/>
  <c r="S100" i="1"/>
  <c r="S101" i="1"/>
  <c r="S102" i="1"/>
  <c r="S103" i="1"/>
  <c r="S104" i="1"/>
  <c r="S105" i="1"/>
  <c r="S106" i="1"/>
  <c r="S98" i="1"/>
  <c r="S78" i="1"/>
  <c r="S79" i="1"/>
  <c r="S80" i="1"/>
  <c r="S81" i="1"/>
  <c r="S82" i="1"/>
  <c r="S83" i="1"/>
  <c r="S84" i="1"/>
  <c r="S85" i="1"/>
  <c r="S86" i="1"/>
  <c r="S87" i="1"/>
  <c r="S77" i="1"/>
  <c r="I145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20" i="1"/>
  <c r="I116" i="1"/>
  <c r="I109" i="1"/>
  <c r="I110" i="1"/>
  <c r="I111" i="1"/>
  <c r="I112" i="1"/>
  <c r="I113" i="1"/>
  <c r="I114" i="1"/>
  <c r="I106" i="1"/>
  <c r="I102" i="1"/>
  <c r="I108" i="1"/>
  <c r="I91" i="1"/>
  <c r="I92" i="1"/>
  <c r="I93" i="1"/>
  <c r="I94" i="1"/>
  <c r="I95" i="1"/>
  <c r="I96" i="1"/>
  <c r="I97" i="1"/>
  <c r="I98" i="1"/>
  <c r="I99" i="1"/>
  <c r="I100" i="1"/>
  <c r="I90" i="1"/>
  <c r="I85" i="1"/>
  <c r="I86" i="1"/>
  <c r="I87" i="1"/>
  <c r="I88" i="1"/>
  <c r="I84" i="1"/>
  <c r="I78" i="1"/>
  <c r="I79" i="1"/>
  <c r="I80" i="1"/>
  <c r="I81" i="1"/>
  <c r="I82" i="1"/>
  <c r="I77" i="1"/>
  <c r="S64" i="1"/>
  <c r="S65" i="1"/>
  <c r="S66" i="1"/>
  <c r="S67" i="1"/>
  <c r="S68" i="1"/>
  <c r="S69" i="1"/>
  <c r="S70" i="1"/>
  <c r="S71" i="1"/>
  <c r="S72" i="1"/>
  <c r="S63" i="1"/>
  <c r="S59" i="1"/>
  <c r="S55" i="1"/>
  <c r="S54" i="1"/>
  <c r="S48" i="1"/>
  <c r="S49" i="1"/>
  <c r="S50" i="1"/>
  <c r="S51" i="1"/>
  <c r="S52" i="1"/>
  <c r="S53" i="1"/>
  <c r="S56" i="1"/>
  <c r="S57" i="1"/>
  <c r="S38" i="1"/>
  <c r="S39" i="1"/>
  <c r="S40" i="1"/>
  <c r="S41" i="1"/>
  <c r="S42" i="1"/>
  <c r="S43" i="1"/>
  <c r="S44" i="1"/>
  <c r="S45" i="1"/>
  <c r="S46" i="1"/>
  <c r="S37" i="1"/>
  <c r="S18" i="1" l="1"/>
  <c r="S16" i="1"/>
  <c r="S8" i="1"/>
  <c r="S15" i="1" l="1"/>
  <c r="S9" i="1"/>
  <c r="S10" i="1"/>
  <c r="S11" i="1"/>
  <c r="S12" i="1"/>
  <c r="S13" i="1"/>
  <c r="S14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47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30" i="1"/>
  <c r="S19" i="1"/>
  <c r="S20" i="1"/>
  <c r="S21" i="1"/>
  <c r="S22" i="1"/>
  <c r="S23" i="1"/>
  <c r="S25" i="1"/>
  <c r="S26" i="1"/>
  <c r="S27" i="1"/>
  <c r="S28" i="1"/>
  <c r="S29" i="1"/>
  <c r="S31" i="1"/>
  <c r="S32" i="1"/>
  <c r="S33" i="1"/>
  <c r="S34" i="1"/>
  <c r="S35" i="1"/>
  <c r="I103" i="1" l="1"/>
  <c r="I104" i="1"/>
  <c r="I105" i="1"/>
  <c r="I117" i="1"/>
  <c r="I118" i="1"/>
  <c r="S108" i="1" l="1"/>
  <c r="S109" i="1"/>
  <c r="S110" i="1"/>
  <c r="S112" i="1"/>
  <c r="S60" i="1"/>
  <c r="S61" i="1"/>
  <c r="S89" i="1" l="1"/>
  <c r="S133" i="1" s="1"/>
</calcChain>
</file>

<file path=xl/sharedStrings.xml><?xml version="1.0" encoding="utf-8"?>
<sst xmlns="http://schemas.openxmlformats.org/spreadsheetml/2006/main" count="575" uniqueCount="278">
  <si>
    <t>APPELLATION</t>
  </si>
  <si>
    <t>MILLESIME</t>
  </si>
  <si>
    <t>COULEUR</t>
  </si>
  <si>
    <t>TOTAL</t>
  </si>
  <si>
    <t>Blanc</t>
  </si>
  <si>
    <t>MARANGES</t>
  </si>
  <si>
    <t>LAUDUN Côtes du Rhône Villages</t>
  </si>
  <si>
    <t>CHUSCLAN Côtes du Rhône Villages</t>
  </si>
  <si>
    <t>LA CLAPE "L'Autan"</t>
  </si>
  <si>
    <t>SYRAH (VDF)</t>
  </si>
  <si>
    <t>PINOT NOIR (VDF)</t>
  </si>
  <si>
    <t>SECUNDUS (VDF)</t>
  </si>
  <si>
    <t>LIRAC Blanc</t>
  </si>
  <si>
    <t>LIRAC Rouge</t>
  </si>
  <si>
    <t>VACQUEYRAS</t>
  </si>
  <si>
    <t>LE MARIN (VDF)</t>
  </si>
  <si>
    <t>SECRETS DE COLIGNAC (VDF)</t>
  </si>
  <si>
    <t>GONZAGUE DE COLIGNAC (VDF)</t>
  </si>
  <si>
    <t>BEAUJOLAIS Blanc</t>
  </si>
  <si>
    <t>MARANGES 1er Cru "Clos Roussots"</t>
  </si>
  <si>
    <t>MERCUREY 1er Cru "Clos des Montaigus"</t>
  </si>
  <si>
    <t>MUSCAT À PETITS GRAINS (VDF)</t>
  </si>
  <si>
    <t>CHÂTEAUNEUF-DU-PAPE</t>
  </si>
  <si>
    <t>LANGUEDOC Blanc "Le Levant"</t>
  </si>
  <si>
    <t>COFFRETS BIERES &amp; BIB</t>
  </si>
  <si>
    <t>OFFRE 1=3</t>
  </si>
  <si>
    <t>OFFRE 1=2</t>
  </si>
  <si>
    <t>CHIROUBLES</t>
  </si>
  <si>
    <t>LES TROIS CROIX Rouge (VDF)</t>
  </si>
  <si>
    <t>CÔTES DU RHÔNE Rouge</t>
  </si>
  <si>
    <t>TERTIO Rosé (VDF)</t>
  </si>
  <si>
    <t>LUBÉRON Rosé</t>
  </si>
  <si>
    <t>OFFRE 4 bouteilles achetées = 2 offertes</t>
  </si>
  <si>
    <t>MOULIN-À-VENT</t>
  </si>
  <si>
    <t>BOURGOGNE CHARDONNAY "Clos du Château"</t>
  </si>
  <si>
    <t>BOURGOGNE PINOT NOIR "Clos du Château"</t>
  </si>
  <si>
    <t>CREMANT DE BOURGOGNE Rosé Brut</t>
  </si>
  <si>
    <t>CREMANT DE BOURGOGNE Blanc Brut</t>
  </si>
  <si>
    <t>LES TROIS CROIX Blanc (VDF)</t>
  </si>
  <si>
    <t>BOURGOGNE HAUTES CÔTES DE BEAUNE Rouge "Les Abeilles"</t>
  </si>
  <si>
    <t>SANTENAY "Les Cornières"</t>
  </si>
  <si>
    <t>BEAUJOLAIS Rosé "Pierres Dorées"</t>
  </si>
  <si>
    <t>BEAUJOLAIS Rouge "Pierres Dorées"</t>
  </si>
  <si>
    <t>CÔTES DU RHÔNE Blanc - VIOGNIER</t>
  </si>
  <si>
    <t xml:space="preserve">TERTIO - VIOGNIER Blanc (VDF) </t>
  </si>
  <si>
    <t>BEAUMES DE VENISE</t>
  </si>
  <si>
    <t>LES DEUX OLIVIERS Rosé (VDF)</t>
  </si>
  <si>
    <t>LES DEUX OLIVIERS Rosé (SYRAH-VIOGNIER) (VDF)</t>
  </si>
  <si>
    <t>IGP ALPES DE HAUTE PROVENCE</t>
  </si>
  <si>
    <t>SYRAH (VDF) "Rencontre Sauvage"</t>
  </si>
  <si>
    <t>CÔTES DU RHÔNE Vieilles Vignes</t>
  </si>
  <si>
    <t>VIOGNIER (VDF) "Le Temps du Grapillage"</t>
  </si>
  <si>
    <t>SUZE-LA-ROUSSE Côtes-du-Rhône Villages</t>
  </si>
  <si>
    <t>VAISON-LA-ROMAINE Côtes-du-Rhône Villages</t>
  </si>
  <si>
    <t>LIRAC Rosé</t>
  </si>
  <si>
    <t>COSTIÈRES DE NÎMES Rouge</t>
  </si>
  <si>
    <t xml:space="preserve">CAIRANNE </t>
  </si>
  <si>
    <t>L'ORATOIRE DES QUATRE VENTS</t>
  </si>
  <si>
    <t>LANGUEDOC "Le Cierzo"</t>
  </si>
  <si>
    <t>CÔTES-DU-ROUSSILLON VILLAGES "Le Cers"</t>
  </si>
  <si>
    <t>SAINT-SATURNIN LANGUEDOC Rosé "Le Garbin"</t>
  </si>
  <si>
    <t>MINERVOIS "L'Aouro"</t>
  </si>
  <si>
    <t>FITOU "Le Sirocco"</t>
  </si>
  <si>
    <t>TERRASSES-DU-LARZAC "Le Libbecio"</t>
  </si>
  <si>
    <t>PIC-SAINT-LOUP "La Tramontane"</t>
  </si>
  <si>
    <t>MOURVÈDRE (PAYS D'OC)</t>
  </si>
  <si>
    <t>GRENACHE (PAYS D'OC)</t>
  </si>
  <si>
    <t>VIOGNIER (PAYS D'OC)</t>
  </si>
  <si>
    <t>SÉLECTION SPÉCIALE Blanc Chardonnay-Viognier (PAYS D'OC)</t>
  </si>
  <si>
    <t>SÉLECTION SPÉCIALE Rouge Grenache-Syrah-Mourvèdre (PAYS D'OC)</t>
  </si>
  <si>
    <t>MARQUIS AIMÉ DE COLIGNAC - SUD-OUEST</t>
  </si>
  <si>
    <t>COLOMBINE DE COLIGNAC "Les Colombes" (VDF)</t>
  </si>
  <si>
    <t>MADIRAN</t>
  </si>
  <si>
    <t>PACHERENC DU VIC BILH</t>
  </si>
  <si>
    <t>PAVILLON LA CROIX MONSOGNAC</t>
  </si>
  <si>
    <t>MALBEC Rosé (VDF)</t>
  </si>
  <si>
    <t>MALBEC Rouge (VDF)</t>
  </si>
  <si>
    <t>SAUVIGNON Blanc (VDF)</t>
  </si>
  <si>
    <t>BEL-AIR N°2 (VDF)</t>
  </si>
  <si>
    <t>RIVE GAUCHE</t>
  </si>
  <si>
    <t>STEPHAN MULHER</t>
  </si>
  <si>
    <t>SYLVANER (Vin d'Allemagne)</t>
  </si>
  <si>
    <t>RIESLING (Vin d'Allemagne)</t>
  </si>
  <si>
    <t>GEWURZTRAMINER (Vin d'Allemagne)</t>
  </si>
  <si>
    <t>MUSCAT (VDF)</t>
  </si>
  <si>
    <t>RIESLING "Cuvée Anne"</t>
  </si>
  <si>
    <t>PINOT GRIS "Cuvée Caroline"</t>
  </si>
  <si>
    <t>GEWURZTRAMINER "Cuvée Isabelle"</t>
  </si>
  <si>
    <t>RIESLING GRAND CRU "Brand"</t>
  </si>
  <si>
    <t>PINOT GRIS GRAND CRU "Osterberg"</t>
  </si>
  <si>
    <t>GEWURZTRAMINER GRAND CRU "Goldert"</t>
  </si>
  <si>
    <t>EFFERVESCENTS</t>
  </si>
  <si>
    <t>LE GOURMAND</t>
  </si>
  <si>
    <t>BULLE DE TERROIR + Reine des Lys rosé</t>
  </si>
  <si>
    <t>LE CLOS + Mâcon-Villages 2008 (TERROIR)</t>
  </si>
  <si>
    <t>17|18</t>
  </si>
  <si>
    <t>12|18</t>
  </si>
  <si>
    <t>Rouge</t>
  </si>
  <si>
    <t>Rosé</t>
  </si>
  <si>
    <t>13|18</t>
  </si>
  <si>
    <t>16|18</t>
  </si>
  <si>
    <t>MAISON COLIN SEGUIN - COLLECTION</t>
  </si>
  <si>
    <r>
      <t xml:space="preserve">CLOS LACHASSAGNE Blanc (COLLECTION) </t>
    </r>
    <r>
      <rPr>
        <b/>
        <sz val="8"/>
        <color rgb="FFC00000"/>
        <rFont val="Calibri"/>
        <family val="2"/>
        <scheme val="minor"/>
      </rPr>
      <t>vendu par 3 bouteilles</t>
    </r>
  </si>
  <si>
    <r>
      <t xml:space="preserve">CLOS LACHASSAGNE Rouge (COLLECTION) </t>
    </r>
    <r>
      <rPr>
        <b/>
        <sz val="8"/>
        <color rgb="FFC00000"/>
        <rFont val="Calibri"/>
        <family val="2"/>
        <scheme val="minor"/>
      </rPr>
      <t>vendu par 3 bouteilles</t>
    </r>
  </si>
  <si>
    <r>
      <t xml:space="preserve">SANTENAY 1er Cru "Grand Clos Rousseau" (COLLECTION) </t>
    </r>
    <r>
      <rPr>
        <b/>
        <sz val="8"/>
        <color rgb="FFC00000"/>
        <rFont val="Calibri"/>
        <family val="2"/>
        <scheme val="minor"/>
      </rPr>
      <t>vendu par 3 bouteilles</t>
    </r>
  </si>
  <si>
    <r>
      <t xml:space="preserve">GEVREY CHAMBERTIN (COLLECTION) </t>
    </r>
    <r>
      <rPr>
        <b/>
        <sz val="8"/>
        <color rgb="FFC00000"/>
        <rFont val="Calibri"/>
        <family val="2"/>
        <scheme val="minor"/>
      </rPr>
      <t>vendu par 3 bouteilles</t>
    </r>
  </si>
  <si>
    <r>
      <t xml:space="preserve">NUITS SAINT GEORGES "Aux Saints Jacques" (COLLECTION) </t>
    </r>
    <r>
      <rPr>
        <b/>
        <sz val="8"/>
        <color rgb="FFC00000"/>
        <rFont val="Calibri"/>
        <family val="2"/>
        <scheme val="minor"/>
      </rPr>
      <t>vendu par 3 bouteilles</t>
    </r>
  </si>
  <si>
    <r>
      <t xml:space="preserve">NUITS SAINT GEORGES 1er Cru "Les Crots"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theme="1"/>
        <rFont val="Calibri"/>
        <family val="2"/>
        <scheme val="minor"/>
      </rPr>
      <t xml:space="preserve"> (COLLECTION) </t>
    </r>
    <r>
      <rPr>
        <b/>
        <sz val="8"/>
        <color rgb="FFC00000"/>
        <rFont val="Calibri"/>
        <family val="2"/>
        <scheme val="minor"/>
      </rPr>
      <t>vendu par 3 bouteilles</t>
    </r>
  </si>
  <si>
    <r>
      <t xml:space="preserve">CORTON GRAND CRU "Les Rognets" (COLLECTION) </t>
    </r>
    <r>
      <rPr>
        <b/>
        <sz val="8"/>
        <color rgb="FFC00000"/>
        <rFont val="Calibri"/>
        <family val="2"/>
        <scheme val="minor"/>
      </rPr>
      <t>vendu par 3 bouteilles</t>
    </r>
  </si>
  <si>
    <r>
      <t xml:space="preserve">COFFRET COLLECTION (VDF) </t>
    </r>
    <r>
      <rPr>
        <b/>
        <sz val="8"/>
        <color rgb="FFC00000"/>
        <rFont val="Calibri"/>
        <family val="2"/>
        <scheme val="minor"/>
      </rPr>
      <t>caisse en bois de 6 bouteilles</t>
    </r>
  </si>
  <si>
    <r>
      <t xml:space="preserve">COFFRET HOSPICES DE BEAUNE </t>
    </r>
    <r>
      <rPr>
        <b/>
        <sz val="8"/>
        <color rgb="FFC00000"/>
        <rFont val="Calibri"/>
        <family val="2"/>
        <scheme val="minor"/>
      </rPr>
      <t>caisse en bois de 3 bouteilles</t>
    </r>
  </si>
  <si>
    <t>Blanc/Rouge</t>
  </si>
  <si>
    <t>Prix vente Particulier*</t>
  </si>
  <si>
    <t>ECART* en %</t>
  </si>
  <si>
    <t>Prix vente CE*</t>
  </si>
  <si>
    <t>Nbre de cartons</t>
  </si>
  <si>
    <t>BOURGOGNE CHARDONNAY "Clos du Château" (PRESTIGE)</t>
  </si>
  <si>
    <t>BOURGOGNE PINOT NOIR "Clos du Château" (PRESTIGE)</t>
  </si>
  <si>
    <t>16|17</t>
  </si>
  <si>
    <t>CHÂTEAU DE LACHASSAGNE</t>
  </si>
  <si>
    <t>PARIS L'HOSPITALIER</t>
  </si>
  <si>
    <t>LES NATIVES &amp; Vins de France</t>
  </si>
  <si>
    <t>VÉRONIQUE ET OLIVIER BOSSE-PLATIÈRE</t>
  </si>
  <si>
    <t>HÉRITAGE CAVARE</t>
  </si>
  <si>
    <t>MAISON COLIN SEGUIN Rouges, Rosés</t>
  </si>
  <si>
    <t>MAISON COLIN SEGUIN Blancs</t>
  </si>
  <si>
    <r>
      <t xml:space="preserve">SAUMUR Blanc - </t>
    </r>
    <r>
      <rPr>
        <i/>
        <sz val="10"/>
        <color theme="1"/>
        <rFont val="Calibri"/>
        <family val="2"/>
        <scheme val="minor"/>
      </rPr>
      <t>Anne Dexemple</t>
    </r>
  </si>
  <si>
    <r>
      <t xml:space="preserve">SAUMUR CHAMPIGNY - </t>
    </r>
    <r>
      <rPr>
        <i/>
        <sz val="10"/>
        <color theme="1"/>
        <rFont val="Calibri"/>
        <family val="2"/>
        <scheme val="minor"/>
      </rPr>
      <t>Anne Dexemple</t>
    </r>
  </si>
  <si>
    <r>
      <t xml:space="preserve">CHIROUBLES "Des Roches au Colombier" - </t>
    </r>
    <r>
      <rPr>
        <i/>
        <sz val="10"/>
        <color theme="1"/>
        <rFont val="Calibri"/>
        <family val="2"/>
        <scheme val="minor"/>
      </rPr>
      <t>Henri Gariot</t>
    </r>
  </si>
  <si>
    <r>
      <t xml:space="preserve">CHENAS "Le Bûcher" - </t>
    </r>
    <r>
      <rPr>
        <i/>
        <sz val="10"/>
        <color theme="1"/>
        <rFont val="Calibri"/>
        <family val="2"/>
        <scheme val="minor"/>
      </rPr>
      <t>Henri Gariot</t>
    </r>
  </si>
  <si>
    <r>
      <t xml:space="preserve">MORGON "Côte du Py" - </t>
    </r>
    <r>
      <rPr>
        <i/>
        <sz val="10"/>
        <color theme="1"/>
        <rFont val="Calibri"/>
        <family val="2"/>
        <scheme val="minor"/>
      </rPr>
      <t>Henri Gariot</t>
    </r>
  </si>
  <si>
    <r>
      <t xml:space="preserve">PINOT NOIR (VDF) - </t>
    </r>
    <r>
      <rPr>
        <i/>
        <sz val="10"/>
        <color theme="1"/>
        <rFont val="Calibri"/>
        <family val="2"/>
        <scheme val="minor"/>
      </rPr>
      <t>Le Loup</t>
    </r>
  </si>
  <si>
    <r>
      <t xml:space="preserve">BOURGOGNE PASSETOUTGRAIN Rouge - </t>
    </r>
    <r>
      <rPr>
        <i/>
        <sz val="10"/>
        <color theme="1"/>
        <rFont val="Calibri"/>
        <family val="2"/>
        <scheme val="minor"/>
      </rPr>
      <t>Le Loup</t>
    </r>
  </si>
  <si>
    <r>
      <t xml:space="preserve">BOURGOGNE PASSETOUTGRAIN Rosé - </t>
    </r>
    <r>
      <rPr>
        <i/>
        <sz val="10"/>
        <color theme="1"/>
        <rFont val="Calibri"/>
        <family val="2"/>
        <scheme val="minor"/>
      </rPr>
      <t>Le Loup</t>
    </r>
  </si>
  <si>
    <r>
      <t xml:space="preserve">BOURGOGNE CHARDONNAY - </t>
    </r>
    <r>
      <rPr>
        <i/>
        <sz val="10"/>
        <color theme="1"/>
        <rFont val="Calibri"/>
        <family val="2"/>
        <scheme val="minor"/>
      </rPr>
      <t>Le Loup</t>
    </r>
  </si>
  <si>
    <r>
      <t xml:space="preserve">BOURGOGNE PINOT NOIR - </t>
    </r>
    <r>
      <rPr>
        <i/>
        <sz val="10"/>
        <color theme="1"/>
        <rFont val="Calibri"/>
        <family val="2"/>
        <scheme val="minor"/>
      </rPr>
      <t>Les Charmes</t>
    </r>
  </si>
  <si>
    <r>
      <t xml:space="preserve">COFFRET CONDRIEU </t>
    </r>
    <r>
      <rPr>
        <b/>
        <sz val="8"/>
        <color rgb="FFC00000"/>
        <rFont val="Calibri"/>
        <family val="2"/>
        <scheme val="minor"/>
      </rPr>
      <t>caisse en bois de 3 bouteilles</t>
    </r>
  </si>
  <si>
    <r>
      <t xml:space="preserve">COFFRET LAUDUN Côtes du Rhône Villages </t>
    </r>
    <r>
      <rPr>
        <b/>
        <sz val="8"/>
        <color rgb="FFC00000"/>
        <rFont val="Calibri"/>
        <family val="2"/>
        <scheme val="minor"/>
      </rPr>
      <t>caisse en bois de 6 bouteilles</t>
    </r>
  </si>
  <si>
    <t>LES DEUX OLIVIERS</t>
  </si>
  <si>
    <t>VILLA D'ERG</t>
  </si>
  <si>
    <t>15|16</t>
  </si>
  <si>
    <r>
      <t xml:space="preserve">TAVEL </t>
    </r>
    <r>
      <rPr>
        <b/>
        <sz val="10"/>
        <color rgb="FF00B050"/>
        <rFont val="Calibri"/>
        <family val="2"/>
        <scheme val="minor"/>
      </rPr>
      <t>BIO</t>
    </r>
  </si>
  <si>
    <r>
      <t xml:space="preserve">VACQUEYRAS </t>
    </r>
    <r>
      <rPr>
        <b/>
        <sz val="10"/>
        <color rgb="FF00B050"/>
        <rFont val="Calibri"/>
        <family val="2"/>
        <scheme val="minor"/>
      </rPr>
      <t>BIO</t>
    </r>
  </si>
  <si>
    <r>
      <t xml:space="preserve">GIGONDAS </t>
    </r>
    <r>
      <rPr>
        <b/>
        <sz val="10"/>
        <color rgb="FF00B050"/>
        <rFont val="Calibri"/>
        <family val="2"/>
        <scheme val="minor"/>
      </rPr>
      <t>BIO</t>
    </r>
  </si>
  <si>
    <r>
      <t xml:space="preserve">VISAN Côtes-du-Rhône Villages "Clos des Mûres" </t>
    </r>
    <r>
      <rPr>
        <b/>
        <sz val="10"/>
        <color rgb="FF00B050"/>
        <rFont val="Calibri"/>
        <family val="2"/>
        <scheme val="minor"/>
      </rPr>
      <t>BIO</t>
    </r>
  </si>
  <si>
    <r>
      <t xml:space="preserve">SAINT-JOSEPH Rouge "Empreinte du Rhône" - </t>
    </r>
    <r>
      <rPr>
        <i/>
        <sz val="10"/>
        <color theme="1"/>
        <rFont val="Calibri"/>
        <family val="2"/>
        <scheme val="minor"/>
      </rPr>
      <t>Cave de Tain</t>
    </r>
  </si>
  <si>
    <r>
      <t xml:space="preserve">COFFRET EXPERT </t>
    </r>
    <r>
      <rPr>
        <b/>
        <sz val="8"/>
        <color rgb="FFC00000"/>
        <rFont val="Calibri"/>
        <family val="2"/>
        <scheme val="minor"/>
      </rPr>
      <t>10 bières 33cl</t>
    </r>
  </si>
  <si>
    <r>
      <t xml:space="preserve">COFFRET AMATEUR </t>
    </r>
    <r>
      <rPr>
        <b/>
        <sz val="8"/>
        <color rgb="FFC00000"/>
        <rFont val="Calibri"/>
        <family val="2"/>
        <scheme val="minor"/>
      </rPr>
      <t>10 bières 25cl</t>
    </r>
  </si>
  <si>
    <t>BIB GRAMON Blanc (Vin d'Espagne)</t>
  </si>
  <si>
    <t>BIB GRAMON Rosé (Vin d'Espagne)</t>
  </si>
  <si>
    <t>BIB GRAMON Rouge (Vin d'Espagne)</t>
  </si>
  <si>
    <r>
      <t xml:space="preserve">MINERVOIS "La Fadade" - </t>
    </r>
    <r>
      <rPr>
        <i/>
        <sz val="10"/>
        <color theme="1"/>
        <rFont val="Calibri"/>
        <family val="2"/>
        <scheme val="minor"/>
      </rPr>
      <t>Domaine de la Santoline</t>
    </r>
  </si>
  <si>
    <t>15|17</t>
  </si>
  <si>
    <t>LES JAMELLES</t>
  </si>
  <si>
    <r>
      <t xml:space="preserve">CAHORS - </t>
    </r>
    <r>
      <rPr>
        <i/>
        <sz val="10"/>
        <color theme="1"/>
        <rFont val="Calibri"/>
        <family val="2"/>
        <scheme val="minor"/>
      </rPr>
      <t>Château de Cessac</t>
    </r>
  </si>
  <si>
    <r>
      <t xml:space="preserve">MONBAZILLAC - </t>
    </r>
    <r>
      <rPr>
        <i/>
        <sz val="10"/>
        <color theme="1"/>
        <rFont val="Calibri"/>
        <family val="2"/>
        <scheme val="minor"/>
      </rPr>
      <t>Château Barrière</t>
    </r>
  </si>
  <si>
    <t>BORDEAUX - RIVE DROITE</t>
  </si>
  <si>
    <t>14|15</t>
  </si>
  <si>
    <r>
      <t xml:space="preserve">BORDEAUX Rouge - </t>
    </r>
    <r>
      <rPr>
        <i/>
        <sz val="10"/>
        <color theme="1"/>
        <rFont val="Calibri"/>
        <family val="2"/>
        <scheme val="minor"/>
      </rPr>
      <t>Château Roc de Sansac</t>
    </r>
  </si>
  <si>
    <r>
      <t xml:space="preserve">FRONSAC "Cuvée Mont-Plaisir" - </t>
    </r>
    <r>
      <rPr>
        <i/>
        <sz val="10"/>
        <color theme="1"/>
        <rFont val="Calibri"/>
        <family val="2"/>
        <scheme val="minor"/>
      </rPr>
      <t>Château Renard</t>
    </r>
  </si>
  <si>
    <r>
      <t xml:space="preserve">CASTILLON CÔTES-DE-BORDEAUX - </t>
    </r>
    <r>
      <rPr>
        <i/>
        <sz val="10"/>
        <color theme="1"/>
        <rFont val="Calibri"/>
        <family val="2"/>
        <scheme val="minor"/>
      </rPr>
      <t>Château Haut Peyroutet</t>
    </r>
  </si>
  <si>
    <r>
      <t xml:space="preserve">LUSSAC-SAINT-ÉMILION - </t>
    </r>
    <r>
      <rPr>
        <i/>
        <sz val="10"/>
        <color theme="1"/>
        <rFont val="Calibri"/>
        <family val="2"/>
        <scheme val="minor"/>
      </rPr>
      <t>Château Haut Poitou</t>
    </r>
  </si>
  <si>
    <r>
      <t xml:space="preserve">PUISSEGUIN-SAINT-ÉMILION - </t>
    </r>
    <r>
      <rPr>
        <i/>
        <sz val="10"/>
        <color theme="1"/>
        <rFont val="Calibri"/>
        <family val="2"/>
        <scheme val="minor"/>
      </rPr>
      <t>Château Bel-Air</t>
    </r>
  </si>
  <si>
    <r>
      <t xml:space="preserve">BORDEAUX Sauvignon Blanc - </t>
    </r>
    <r>
      <rPr>
        <i/>
        <sz val="10"/>
        <color theme="1"/>
        <rFont val="Calibri"/>
        <family val="2"/>
        <scheme val="minor"/>
      </rPr>
      <t>Grand Théâtre</t>
    </r>
  </si>
  <si>
    <r>
      <t xml:space="preserve">BORDEAUX MOELLEUX - </t>
    </r>
    <r>
      <rPr>
        <i/>
        <sz val="10"/>
        <color theme="1"/>
        <rFont val="Calibri"/>
        <family val="2"/>
        <scheme val="minor"/>
      </rPr>
      <t>Grand Théâtre</t>
    </r>
  </si>
  <si>
    <r>
      <t xml:space="preserve">BORDEAUX Blanc - </t>
    </r>
    <r>
      <rPr>
        <i/>
        <sz val="10"/>
        <color theme="1"/>
        <rFont val="Calibri"/>
        <family val="2"/>
        <scheme val="minor"/>
      </rPr>
      <t>Château Les Vergnes</t>
    </r>
  </si>
  <si>
    <r>
      <t xml:space="preserve">BORDEAUX Rouge - </t>
    </r>
    <r>
      <rPr>
        <i/>
        <sz val="10"/>
        <color theme="1"/>
        <rFont val="Calibri"/>
        <family val="2"/>
        <scheme val="minor"/>
      </rPr>
      <t>Château Les Vergnes</t>
    </r>
  </si>
  <si>
    <r>
      <t xml:space="preserve">CANON FRONSAC - </t>
    </r>
    <r>
      <rPr>
        <i/>
        <sz val="10"/>
        <color theme="1"/>
        <rFont val="Calibri"/>
        <family val="2"/>
        <scheme val="minor"/>
      </rPr>
      <t>Château Vray Canon Boyer</t>
    </r>
  </si>
  <si>
    <r>
      <t xml:space="preserve">FRANCS CÔTES-DE-BORDEAUX - </t>
    </r>
    <r>
      <rPr>
        <i/>
        <sz val="10"/>
        <color theme="1"/>
        <rFont val="Calibri"/>
        <family val="2"/>
        <scheme val="minor"/>
      </rPr>
      <t>Château La Bernarderie</t>
    </r>
  </si>
  <si>
    <r>
      <t xml:space="preserve">LOUPIAC - </t>
    </r>
    <r>
      <rPr>
        <i/>
        <sz val="10"/>
        <color theme="1"/>
        <rFont val="Calibri"/>
        <family val="2"/>
        <scheme val="minor"/>
      </rPr>
      <t>Château Cornélien</t>
    </r>
  </si>
  <si>
    <r>
      <t xml:space="preserve">ENTRE-DEUX-MERS "Cuvée Clémence" - </t>
    </r>
    <r>
      <rPr>
        <i/>
        <sz val="10"/>
        <color theme="1"/>
        <rFont val="Calibri"/>
        <family val="2"/>
        <scheme val="minor"/>
      </rPr>
      <t>Cheval Quancard</t>
    </r>
  </si>
  <si>
    <r>
      <t xml:space="preserve">MONTAGNE-SAINT-ÉMILION - </t>
    </r>
    <r>
      <rPr>
        <i/>
        <sz val="10"/>
        <color theme="1"/>
        <rFont val="Calibri"/>
        <family val="2"/>
        <scheme val="minor"/>
      </rPr>
      <t>Château du Tertre</t>
    </r>
  </si>
  <si>
    <r>
      <t xml:space="preserve">PUISSEGUIN-SAINT-ÉMILION - </t>
    </r>
    <r>
      <rPr>
        <i/>
        <sz val="10"/>
        <color theme="1"/>
        <rFont val="Calibri"/>
        <family val="2"/>
        <scheme val="minor"/>
      </rPr>
      <t>Pavillon la Croix Monsognac</t>
    </r>
  </si>
  <si>
    <r>
      <t xml:space="preserve">LUSSAC-SAINT-ÉMILION - </t>
    </r>
    <r>
      <rPr>
        <i/>
        <sz val="10"/>
        <color theme="1"/>
        <rFont val="Calibri"/>
        <family val="2"/>
        <scheme val="minor"/>
      </rPr>
      <t>Château La Chapelle des Landes</t>
    </r>
  </si>
  <si>
    <r>
      <t>LALANDE-DE-POMEROL -</t>
    </r>
    <r>
      <rPr>
        <i/>
        <sz val="10"/>
        <color theme="1"/>
        <rFont val="Calibri"/>
        <family val="2"/>
        <scheme val="minor"/>
      </rPr>
      <t xml:space="preserve"> Château Les Vieux Ormes</t>
    </r>
  </si>
  <si>
    <r>
      <t xml:space="preserve">SAINT-ÉMILION - </t>
    </r>
    <r>
      <rPr>
        <i/>
        <sz val="10"/>
        <color theme="1"/>
        <rFont val="Calibri"/>
        <family val="2"/>
        <scheme val="minor"/>
      </rPr>
      <t>Castel Albion</t>
    </r>
  </si>
  <si>
    <r>
      <t xml:space="preserve">SAINT-GEORGES-SAINT-ÉMILION - </t>
    </r>
    <r>
      <rPr>
        <i/>
        <sz val="10"/>
        <color theme="1"/>
        <rFont val="Calibri"/>
        <family val="2"/>
        <scheme val="minor"/>
      </rPr>
      <t>Château La Croix de Thomas</t>
    </r>
  </si>
  <si>
    <r>
      <t xml:space="preserve">LALANDE-DE-POMEROL "Cuvée Chevalier" - </t>
    </r>
    <r>
      <rPr>
        <i/>
        <sz val="10"/>
        <color theme="1"/>
        <rFont val="Calibri"/>
        <family val="2"/>
        <scheme val="minor"/>
      </rPr>
      <t>Château Grand Ormeau</t>
    </r>
  </si>
  <si>
    <r>
      <t xml:space="preserve">SAINT-ÉMILION GRAND CRU - </t>
    </r>
    <r>
      <rPr>
        <i/>
        <sz val="10"/>
        <color theme="1"/>
        <rFont val="Calibri"/>
        <family val="2"/>
        <scheme val="minor"/>
      </rPr>
      <t>Château La Rose Trimoulet</t>
    </r>
  </si>
  <si>
    <r>
      <t xml:space="preserve">SAINT-ÉMILION GRAND CRU - </t>
    </r>
    <r>
      <rPr>
        <i/>
        <sz val="10"/>
        <color theme="1"/>
        <rFont val="Calibri"/>
        <family val="2"/>
        <scheme val="minor"/>
      </rPr>
      <t>Château Moulin Bellegrave</t>
    </r>
  </si>
  <si>
    <r>
      <t xml:space="preserve">POMEROL - </t>
    </r>
    <r>
      <rPr>
        <i/>
        <sz val="10"/>
        <color theme="1"/>
        <rFont val="Calibri"/>
        <family val="2"/>
        <scheme val="minor"/>
      </rPr>
      <t>Castel Albion</t>
    </r>
  </si>
  <si>
    <r>
      <t xml:space="preserve">MÉDOC CRU BOURGEOIS - </t>
    </r>
    <r>
      <rPr>
        <i/>
        <sz val="10"/>
        <color theme="1"/>
        <rFont val="Calibri"/>
        <family val="2"/>
        <scheme val="minor"/>
      </rPr>
      <t>Château Mazails</t>
    </r>
  </si>
  <si>
    <r>
      <t xml:space="preserve">MÉDOC - </t>
    </r>
    <r>
      <rPr>
        <i/>
        <sz val="10"/>
        <color theme="1"/>
        <rFont val="Calibri"/>
        <family val="2"/>
        <scheme val="minor"/>
      </rPr>
      <t>La Rose Mazails</t>
    </r>
  </si>
  <si>
    <r>
      <t xml:space="preserve">GRAVES Rouge - </t>
    </r>
    <r>
      <rPr>
        <i/>
        <sz val="10"/>
        <color theme="1"/>
        <rFont val="Calibri"/>
        <family val="2"/>
        <scheme val="minor"/>
      </rPr>
      <t>Château Courbon</t>
    </r>
  </si>
  <si>
    <r>
      <t xml:space="preserve">SAINTE-CROIX-DU-MONT - </t>
    </r>
    <r>
      <rPr>
        <i/>
        <sz val="10"/>
        <color theme="1"/>
        <rFont val="Calibri"/>
        <family val="2"/>
        <scheme val="minor"/>
      </rPr>
      <t>Château Lépine</t>
    </r>
  </si>
  <si>
    <r>
      <t xml:space="preserve">HAUT MÉDOC - </t>
    </r>
    <r>
      <rPr>
        <i/>
        <sz val="10"/>
        <color theme="1"/>
        <rFont val="Calibri"/>
        <family val="2"/>
        <scheme val="minor"/>
      </rPr>
      <t>Castel Albion</t>
    </r>
  </si>
  <si>
    <r>
      <t xml:space="preserve">MÉDOC - </t>
    </r>
    <r>
      <rPr>
        <i/>
        <sz val="10"/>
        <color theme="1"/>
        <rFont val="Calibri"/>
        <family val="2"/>
        <scheme val="minor"/>
      </rPr>
      <t>Château Martignan</t>
    </r>
  </si>
  <si>
    <r>
      <t xml:space="preserve">LISTRAC MÉDOC - </t>
    </r>
    <r>
      <rPr>
        <i/>
        <sz val="10"/>
        <color theme="1"/>
        <rFont val="Calibri"/>
        <family val="2"/>
        <scheme val="minor"/>
      </rPr>
      <t>Château Pontet-Salanon</t>
    </r>
  </si>
  <si>
    <r>
      <t xml:space="preserve">HAUT MÉDOC "Cuvée la Gravette" - </t>
    </r>
    <r>
      <rPr>
        <i/>
        <sz val="10"/>
        <color theme="1"/>
        <rFont val="Calibri"/>
        <family val="2"/>
        <scheme val="minor"/>
      </rPr>
      <t>Château de Croix Margautot</t>
    </r>
  </si>
  <si>
    <r>
      <t xml:space="preserve">SAINT-ESTÈPHE "Cuvée Brana" - </t>
    </r>
    <r>
      <rPr>
        <i/>
        <sz val="10"/>
        <color theme="1"/>
        <rFont val="Calibri"/>
        <family val="2"/>
        <scheme val="minor"/>
      </rPr>
      <t>Château Bel-Air Ortet</t>
    </r>
  </si>
  <si>
    <r>
      <t xml:space="preserve">MOULIS - </t>
    </r>
    <r>
      <rPr>
        <i/>
        <sz val="10"/>
        <color theme="1"/>
        <rFont val="Calibri"/>
        <family val="2"/>
        <scheme val="minor"/>
      </rPr>
      <t>Château Rose Cantegrit</t>
    </r>
  </si>
  <si>
    <r>
      <t xml:space="preserve">SAINT-ESTÈPHE - </t>
    </r>
    <r>
      <rPr>
        <i/>
        <sz val="10"/>
        <color theme="1"/>
        <rFont val="Calibri"/>
        <family val="2"/>
        <scheme val="minor"/>
      </rPr>
      <t>Baron d'Estours du Château Tour Saint-Fort</t>
    </r>
  </si>
  <si>
    <r>
      <t xml:space="preserve">HAUT MÉDOC "Cuvée des Sœurs" - </t>
    </r>
    <r>
      <rPr>
        <i/>
        <sz val="10"/>
        <color theme="1"/>
        <rFont val="Calibri"/>
        <family val="2"/>
        <scheme val="minor"/>
      </rPr>
      <t>Château la Dame Blanche</t>
    </r>
  </si>
  <si>
    <r>
      <t xml:space="preserve">HAUT MÉDOC CRU BOURGEOIS - </t>
    </r>
    <r>
      <rPr>
        <i/>
        <sz val="10"/>
        <color theme="1"/>
        <rFont val="Calibri"/>
        <family val="2"/>
        <scheme val="minor"/>
      </rPr>
      <t>Château du Taillan</t>
    </r>
  </si>
  <si>
    <t>VAL DE LA LOIRE</t>
  </si>
  <si>
    <r>
      <t xml:space="preserve">CABERNET Rosé (VDF) - </t>
    </r>
    <r>
      <rPr>
        <i/>
        <sz val="10"/>
        <color theme="1"/>
        <rFont val="Calibri"/>
        <family val="2"/>
        <scheme val="minor"/>
      </rPr>
      <t>Anne Dexemple</t>
    </r>
  </si>
  <si>
    <r>
      <t xml:space="preserve">REUILLY - </t>
    </r>
    <r>
      <rPr>
        <i/>
        <sz val="10"/>
        <color theme="1"/>
        <rFont val="Calibri"/>
        <family val="2"/>
        <scheme val="minor"/>
      </rPr>
      <t>Anne Dexemple</t>
    </r>
  </si>
  <si>
    <r>
      <t xml:space="preserve">MUSCADET AC - </t>
    </r>
    <r>
      <rPr>
        <i/>
        <sz val="10"/>
        <color theme="1"/>
        <rFont val="Calibri"/>
        <family val="2"/>
        <scheme val="minor"/>
      </rPr>
      <t>Anne Dexemple</t>
    </r>
  </si>
  <si>
    <r>
      <t xml:space="preserve">SAUVIGNON (VDF) - </t>
    </r>
    <r>
      <rPr>
        <i/>
        <sz val="10"/>
        <color theme="1"/>
        <rFont val="Calibri"/>
        <family val="2"/>
        <scheme val="minor"/>
      </rPr>
      <t>Le Champ du Coq</t>
    </r>
  </si>
  <si>
    <r>
      <t xml:space="preserve">COTEAUX DU LAYON - </t>
    </r>
    <r>
      <rPr>
        <i/>
        <sz val="10"/>
        <color theme="1"/>
        <rFont val="Calibri"/>
        <family val="2"/>
        <scheme val="minor"/>
      </rPr>
      <t>Anne Dexemple</t>
    </r>
  </si>
  <si>
    <r>
      <t xml:space="preserve">VOUVRAY demi-sec - </t>
    </r>
    <r>
      <rPr>
        <i/>
        <sz val="10"/>
        <color theme="1"/>
        <rFont val="Calibri"/>
        <family val="2"/>
        <scheme val="minor"/>
      </rPr>
      <t>Les Héritiers A.D.</t>
    </r>
  </si>
  <si>
    <r>
      <t xml:space="preserve">MÉNETOU SALON - </t>
    </r>
    <r>
      <rPr>
        <i/>
        <sz val="10"/>
        <color theme="1"/>
        <rFont val="Calibri"/>
        <family val="2"/>
        <scheme val="minor"/>
      </rPr>
      <t>Les Héritiers A.D.</t>
    </r>
  </si>
  <si>
    <r>
      <t xml:space="preserve">POUILLY FUMÉ "Cuvée Arnaud Guillardel" - </t>
    </r>
    <r>
      <rPr>
        <i/>
        <sz val="10"/>
        <color theme="1"/>
        <rFont val="Calibri"/>
        <family val="2"/>
        <scheme val="minor"/>
      </rPr>
      <t>Anne Dexemple</t>
    </r>
  </si>
  <si>
    <t>ANNE DEXEMPLE &amp; LES HÉRITIERS A.D.</t>
  </si>
  <si>
    <r>
      <t xml:space="preserve">GEWURZTRAMINER Vendanges Tardives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rgb="FFC00000"/>
        <rFont val="Calibri"/>
        <family val="2"/>
        <scheme val="minor"/>
      </rPr>
      <t>Bouteille de 50 cl</t>
    </r>
  </si>
  <si>
    <r>
      <t xml:space="preserve">CHENANSON (VDF) - </t>
    </r>
    <r>
      <rPr>
        <i/>
        <sz val="10"/>
        <color theme="1"/>
        <rFont val="Calibri"/>
        <family val="2"/>
        <scheme val="minor"/>
      </rPr>
      <t>Les Héritiers A.D.</t>
    </r>
  </si>
  <si>
    <r>
      <t xml:space="preserve">SAUMUR-CHAMPIGNY - </t>
    </r>
    <r>
      <rPr>
        <i/>
        <sz val="10"/>
        <color theme="1"/>
        <rFont val="Calibri"/>
        <family val="2"/>
        <scheme val="minor"/>
      </rPr>
      <t>Domaine de la Seigneurie</t>
    </r>
  </si>
  <si>
    <r>
      <t xml:space="preserve">SAINT-NICOLAS-DE-BOURGUEIL - </t>
    </r>
    <r>
      <rPr>
        <i/>
        <sz val="10"/>
        <color theme="1"/>
        <rFont val="Calibri"/>
        <family val="2"/>
        <scheme val="minor"/>
      </rPr>
      <t>Catherine et Richard Rethoré</t>
    </r>
  </si>
  <si>
    <r>
      <t xml:space="preserve">SAUMUR-PUY-NOTRE-DAME - </t>
    </r>
    <r>
      <rPr>
        <i/>
        <sz val="10"/>
        <color theme="1"/>
        <rFont val="Calibri"/>
        <family val="2"/>
        <scheme val="minor"/>
      </rPr>
      <t>Domaine des Vignes Biches</t>
    </r>
  </si>
  <si>
    <r>
      <t xml:space="preserve">BOURGUEIL - </t>
    </r>
    <r>
      <rPr>
        <i/>
        <sz val="10"/>
        <color theme="1"/>
        <rFont val="Calibri"/>
        <family val="2"/>
        <scheme val="minor"/>
      </rPr>
      <t>Domaine Nathalie Omasson</t>
    </r>
  </si>
  <si>
    <r>
      <t xml:space="preserve">MUSCADET SÈVRE ET MAINE sur Lie "La Grange" - </t>
    </r>
    <r>
      <rPr>
        <i/>
        <sz val="10"/>
        <color theme="1"/>
        <rFont val="Calibri"/>
        <family val="2"/>
        <scheme val="minor"/>
      </rPr>
      <t>Château Guipière</t>
    </r>
  </si>
  <si>
    <r>
      <t xml:space="preserve">GROS-PLANT DU PAYS NANTAIS sur Lie "L'Écailler" - </t>
    </r>
    <r>
      <rPr>
        <i/>
        <sz val="10"/>
        <color theme="1"/>
        <rFont val="Calibri"/>
        <family val="2"/>
        <scheme val="minor"/>
      </rPr>
      <t>Château Guipière</t>
    </r>
  </si>
  <si>
    <r>
      <t xml:space="preserve">ANJOU-VILLAGES - </t>
    </r>
    <r>
      <rPr>
        <i/>
        <sz val="10"/>
        <color theme="1"/>
        <rFont val="Calibri"/>
        <family val="2"/>
        <scheme val="minor"/>
      </rPr>
      <t>Domaine de la Guillaumerie</t>
    </r>
  </si>
  <si>
    <r>
      <t xml:space="preserve">ANJOU Blanc - </t>
    </r>
    <r>
      <rPr>
        <i/>
        <sz val="10"/>
        <color theme="1"/>
        <rFont val="Calibri"/>
        <family val="2"/>
        <scheme val="minor"/>
      </rPr>
      <t>Domaine de la Guillaumerie</t>
    </r>
  </si>
  <si>
    <r>
      <t xml:space="preserve">COTEAUX DU LAYON - </t>
    </r>
    <r>
      <rPr>
        <i/>
        <sz val="10"/>
        <color theme="1"/>
        <rFont val="Calibri"/>
        <family val="2"/>
        <scheme val="minor"/>
      </rPr>
      <t>Domaine de la Guillaumerie</t>
    </r>
  </si>
  <si>
    <t>MICHEL KURTZ</t>
  </si>
  <si>
    <t>REINE DES LYS Blanc</t>
  </si>
  <si>
    <t>REINE DES LYS Rosé</t>
  </si>
  <si>
    <r>
      <t xml:space="preserve">CHAMPAGNE Brut - </t>
    </r>
    <r>
      <rPr>
        <i/>
        <sz val="10"/>
        <color theme="1"/>
        <rFont val="Calibri"/>
        <family val="2"/>
        <scheme val="minor"/>
      </rPr>
      <t>Pierre de Bry</t>
    </r>
  </si>
  <si>
    <r>
      <t xml:space="preserve">CHAMPAGNE Brut - </t>
    </r>
    <r>
      <rPr>
        <i/>
        <sz val="10"/>
        <color theme="1"/>
        <rFont val="Calibri"/>
        <family val="2"/>
        <scheme val="minor"/>
      </rPr>
      <t>Charles Collin</t>
    </r>
  </si>
  <si>
    <r>
      <t xml:space="preserve">CHAMPAGNE Brut Rosé - </t>
    </r>
    <r>
      <rPr>
        <i/>
        <sz val="10"/>
        <color theme="1"/>
        <rFont val="Calibri"/>
        <family val="2"/>
        <scheme val="minor"/>
      </rPr>
      <t>Charles Collin</t>
    </r>
  </si>
  <si>
    <t>COFFRETS - CLOS SAINT SOZY**</t>
  </si>
  <si>
    <t>SCINTILLANT + Costières de Nîmes 2014 (élevé en fût)</t>
  </si>
  <si>
    <t>CHARDONNAY (VDF) (EXCELLENCE)</t>
  </si>
  <si>
    <t>BOURGOGNE ALIGOTÉ (TRADITION)</t>
  </si>
  <si>
    <r>
      <t xml:space="preserve">GAMAY Blanc (VDF) </t>
    </r>
    <r>
      <rPr>
        <b/>
        <i/>
        <sz val="10"/>
        <color theme="1"/>
        <rFont val="Calibri"/>
        <family val="2"/>
        <scheme val="minor"/>
      </rPr>
      <t>Petits Bonheurs</t>
    </r>
  </si>
  <si>
    <t>COTEAUX BOURGUIGNONS Blanc (TERROIR)</t>
  </si>
  <si>
    <t>MÂCON VILLAGES Blanc (TERROIR)</t>
  </si>
  <si>
    <t>BOUZERON (TERROIR)</t>
  </si>
  <si>
    <t>SAINT-VÉRAN (TERROIR)</t>
  </si>
  <si>
    <t>VIRÉ-CLESSÉ (TERROIR)</t>
  </si>
  <si>
    <t>MÂCON BRAY (ESCELLENCE)</t>
  </si>
  <si>
    <t>BOURGOGNE CHARDONNAY "Cuvée Jean Sans Peur" (EXCELLENCE)</t>
  </si>
  <si>
    <t>BOURGOGNE HAUTES CÔTES DE BEAUNE Blanc (TRADITION)</t>
  </si>
  <si>
    <t>RULLY Blanc (EXCELLENCE)</t>
  </si>
  <si>
    <t>MERCUREY Blanc (EXCELLENCE)</t>
  </si>
  <si>
    <t>MARANGES Blanc (EXCELLENCE)</t>
  </si>
  <si>
    <t>POUILLY-FUISSÉ (EXCELLENCE)</t>
  </si>
  <si>
    <t>SAINT ROMAIN Blanc (EXCELLENCE)</t>
  </si>
  <si>
    <t>PINOT NOIR (VDF) (EXCELLENCE)</t>
  </si>
  <si>
    <r>
      <t xml:space="preserve">GAMAY Rouge (VDF) </t>
    </r>
    <r>
      <rPr>
        <b/>
        <i/>
        <sz val="10"/>
        <color theme="1"/>
        <rFont val="Calibri"/>
        <family val="2"/>
        <scheme val="minor"/>
      </rPr>
      <t>Petits Bonheurs</t>
    </r>
  </si>
  <si>
    <r>
      <t xml:space="preserve">HAUTS LIEUX Pinot Noir (VDF) - </t>
    </r>
    <r>
      <rPr>
        <i/>
        <sz val="10"/>
        <color theme="1"/>
        <rFont val="Calibri"/>
        <family val="2"/>
        <scheme val="minor"/>
      </rPr>
      <t>Maison Ernest Seguin</t>
    </r>
  </si>
  <si>
    <r>
      <t xml:space="preserve">HAUTS LIEUX Pinot Noir Rosé (VDF) - </t>
    </r>
    <r>
      <rPr>
        <i/>
        <sz val="10"/>
        <color theme="1"/>
        <rFont val="Calibri"/>
        <family val="2"/>
        <scheme val="minor"/>
      </rPr>
      <t>Maison Ernest Seguin</t>
    </r>
  </si>
  <si>
    <t>PINOT NOIR (VDF) (TRADITION)</t>
  </si>
  <si>
    <t>BOURGOGNE GAMAY NOIR "Cuvée Jean Sans Peur" (EXCELLENCE)</t>
  </si>
  <si>
    <t>RÉGNIÉ (TERROIR)</t>
  </si>
  <si>
    <t>MORGON (TERROIR)</t>
  </si>
  <si>
    <t>SAINT AMOUR (TRADITION)</t>
  </si>
  <si>
    <t>BROUILLY (TRADITION)</t>
  </si>
  <si>
    <t>MÂCON Rouge (EXCELLENCE)</t>
  </si>
  <si>
    <t>JULIÉNAS "Les Impatientes" (EXCELLENCE)</t>
  </si>
  <si>
    <t>BROUILLY (EXCELLENCE)</t>
  </si>
  <si>
    <t>MORGON "Les Charmes" (EXCELLENCE)</t>
  </si>
  <si>
    <t>JULIÉNAS (TRADITION)</t>
  </si>
  <si>
    <t>FLEURIE (TERROIR)</t>
  </si>
  <si>
    <t>BOURGOGNE PINOT NOIR "Cuvée Jean Sans Peur" (EXCELLENCE)</t>
  </si>
  <si>
    <t>BOURGOGNE HAUTES CÔTES DE BEAUNE Rouge (TRADITION)</t>
  </si>
  <si>
    <t>BOURGOGNE HAUTES CÔTES DE BEAUNE Rouge (EXCELLENCE)</t>
  </si>
  <si>
    <t>SAINT AUBIN (TRADITION)</t>
  </si>
  <si>
    <t>MOULIN-À-VENT (EXCELLENCE)</t>
  </si>
  <si>
    <t>MONTHELIE Rouge (EXCELLENCE)</t>
  </si>
  <si>
    <t>MERCUREY Rouge (EXCELLENCE)</t>
  </si>
  <si>
    <t>AUXEY DURESSES Rouge (EXCELLENCE)</t>
  </si>
  <si>
    <t>MARANGES 1er Cru "Clos Roussots" (EXCELLENCE)</t>
  </si>
  <si>
    <t>SANTENAY 1er Cru "Beauregard" (EXCELLENCE)</t>
  </si>
  <si>
    <t>Prix du LOT</t>
  </si>
  <si>
    <t>Prix de la bouteille</t>
  </si>
  <si>
    <r>
      <t xml:space="preserve">BROUILLY - </t>
    </r>
    <r>
      <rPr>
        <i/>
        <sz val="10"/>
        <color theme="1"/>
        <rFont val="Calibri"/>
        <family val="2"/>
        <scheme val="minor"/>
      </rPr>
      <t>Véronique et Olivier Bosse-Platière</t>
    </r>
  </si>
  <si>
    <r>
      <t xml:space="preserve">CHIROUBLES (TERROIR) - </t>
    </r>
    <r>
      <rPr>
        <i/>
        <sz val="10"/>
        <color theme="1"/>
        <rFont val="Calibri"/>
        <family val="2"/>
        <scheme val="minor"/>
      </rPr>
      <t>Maison Colin Seguin</t>
    </r>
  </si>
  <si>
    <r>
      <t xml:space="preserve">COTEAUX BOURGUIGNONS Rouge (TERROIR) - </t>
    </r>
    <r>
      <rPr>
        <i/>
        <sz val="10"/>
        <color theme="1"/>
        <rFont val="Calibri"/>
        <family val="2"/>
        <scheme val="minor"/>
      </rPr>
      <t>Maison Colin Seguin</t>
    </r>
  </si>
  <si>
    <r>
      <t xml:space="preserve">TERTIO - SYRAH Rouge (VDF) - </t>
    </r>
    <r>
      <rPr>
        <i/>
        <sz val="10"/>
        <color theme="1"/>
        <rFont val="Calibri"/>
        <family val="2"/>
        <scheme val="minor"/>
      </rPr>
      <t>Héritage Cavare</t>
    </r>
  </si>
  <si>
    <r>
      <t xml:space="preserve">PINOT NOIR (VDF) (PRESTIGE) - </t>
    </r>
    <r>
      <rPr>
        <i/>
        <sz val="10"/>
        <color theme="1"/>
        <rFont val="Calibri"/>
        <family val="2"/>
        <scheme val="minor"/>
      </rPr>
      <t>Michel Kurtz</t>
    </r>
  </si>
  <si>
    <r>
      <t xml:space="preserve">SAINT-CHINIAN "Le Gregal" - </t>
    </r>
    <r>
      <rPr>
        <i/>
        <sz val="10"/>
        <color theme="1"/>
        <rFont val="Calibri"/>
        <family val="2"/>
        <scheme val="minor"/>
      </rPr>
      <t>L'Oratoire des Quatre Vents</t>
    </r>
  </si>
  <si>
    <r>
      <t>BLAYES CÔTES-DE-BORDEAUX "Cuvée Le Coudeau" -</t>
    </r>
    <r>
      <rPr>
        <i/>
        <sz val="10"/>
        <color theme="1"/>
        <rFont val="Calibri"/>
        <family val="2"/>
        <scheme val="minor"/>
      </rPr>
      <t xml:space="preserve"> Château Les Ricards</t>
    </r>
  </si>
  <si>
    <r>
      <t xml:space="preserve">GAMAY Rouge (VDF) "Les Perdrix" - </t>
    </r>
    <r>
      <rPr>
        <i/>
        <sz val="10"/>
        <color theme="1"/>
        <rFont val="Calibri"/>
        <family val="2"/>
        <scheme val="minor"/>
      </rPr>
      <t>Henri Gariot</t>
    </r>
    <r>
      <rPr>
        <b/>
        <sz val="10"/>
        <color theme="1"/>
        <rFont val="Calibri"/>
        <family val="2"/>
        <scheme val="minor"/>
      </rPr>
      <t xml:space="preserve"> LES NATIVES</t>
    </r>
  </si>
  <si>
    <t>OFFRE 1+1</t>
  </si>
  <si>
    <t xml:space="preserve">            COMMANDES GROUPÉES  -  AUTOMNE 2019</t>
  </si>
  <si>
    <t xml:space="preserve">                    CAPEB DE L'AUBE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</si>
</sst>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20"/>
      <color rgb="FF002C42"/>
      <name val="Berlin Sans FB Demi"/>
      <family val="2"/>
    </font>
    <font>
      <b/>
      <sz val="26"/>
      <color rgb="FF002C42"/>
      <name val="Raleway"/>
      <family val="2"/>
    </font>
    <font>
      <sz val="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39200"/>
        <bgColor indexed="64"/>
      </patternFill>
    </fill>
    <fill>
      <patternFill patternType="solid">
        <fgColor rgb="FF002C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0" fillId="0" borderId="0" xfId="0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44" fontId="3" fillId="0" borderId="0" xfId="0" applyNumberFormat="1" applyFont="1" applyFill="1" applyBorder="1" applyProtection="1">
      <protection hidden="1"/>
    </xf>
    <xf numFmtId="0" fontId="0" fillId="0" borderId="0" xfId="0" applyFill="1" applyProtection="1"/>
    <xf numFmtId="0" fontId="0" fillId="0" borderId="0" xfId="0" applyProtection="1"/>
    <xf numFmtId="0" fontId="0" fillId="2" borderId="2" xfId="0" applyFill="1" applyBorder="1" applyProtection="1"/>
    <xf numFmtId="0" fontId="2" fillId="2" borderId="3" xfId="0" applyFont="1" applyFill="1" applyBorder="1" applyProtection="1"/>
    <xf numFmtId="0" fontId="0" fillId="2" borderId="3" xfId="0" applyFill="1" applyBorder="1" applyProtection="1"/>
    <xf numFmtId="44" fontId="0" fillId="2" borderId="3" xfId="1" applyFont="1" applyFill="1" applyBorder="1" applyProtection="1"/>
    <xf numFmtId="9" fontId="0" fillId="2" borderId="3" xfId="2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44" fontId="6" fillId="0" borderId="5" xfId="1" applyFont="1" applyBorder="1" applyAlignment="1" applyProtection="1">
      <alignment vertical="center"/>
      <protection hidden="1"/>
    </xf>
    <xf numFmtId="9" fontId="3" fillId="0" borderId="1" xfId="2" applyFont="1" applyBorder="1" applyAlignment="1" applyProtection="1">
      <alignment horizontal="center" vertical="center"/>
      <protection hidden="1"/>
    </xf>
    <xf numFmtId="44" fontId="6" fillId="0" borderId="1" xfId="1" applyFont="1" applyBorder="1" applyAlignment="1" applyProtection="1">
      <alignment vertical="center"/>
      <protection hidden="1"/>
    </xf>
    <xf numFmtId="44" fontId="6" fillId="0" borderId="5" xfId="1" applyFont="1" applyBorder="1" applyAlignment="1" applyProtection="1">
      <alignment horizontal="center" vertical="center"/>
      <protection hidden="1"/>
    </xf>
    <xf numFmtId="44" fontId="6" fillId="0" borderId="1" xfId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9" fontId="3" fillId="3" borderId="1" xfId="2" applyFont="1" applyFill="1" applyBorder="1" applyAlignment="1" applyProtection="1">
      <alignment horizontal="center" vertical="center"/>
      <protection hidden="1"/>
    </xf>
    <xf numFmtId="44" fontId="6" fillId="3" borderId="1" xfId="1" applyFont="1" applyFill="1" applyBorder="1" applyAlignment="1" applyProtection="1">
      <alignment vertical="center"/>
      <protection hidden="1"/>
    </xf>
    <xf numFmtId="0" fontId="6" fillId="0" borderId="6" xfId="0" applyFont="1" applyBorder="1" applyAlignment="1" applyProtection="1">
      <alignment horizontal="left" vertical="top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44" fontId="6" fillId="0" borderId="7" xfId="1" applyFont="1" applyBorder="1" applyAlignment="1" applyProtection="1">
      <alignment horizontal="center" vertical="center"/>
      <protection hidden="1"/>
    </xf>
    <xf numFmtId="9" fontId="3" fillId="0" borderId="6" xfId="2" applyFont="1" applyBorder="1" applyAlignment="1" applyProtection="1">
      <alignment horizontal="center" vertical="center"/>
      <protection hidden="1"/>
    </xf>
    <xf numFmtId="44" fontId="6" fillId="0" borderId="6" xfId="1" applyFont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vertical="top" wrapText="1"/>
      <protection hidden="1"/>
    </xf>
    <xf numFmtId="0" fontId="3" fillId="0" borderId="6" xfId="0" applyFont="1" applyBorder="1" applyAlignment="1" applyProtection="1">
      <alignment horizontal="right" vertical="center"/>
      <protection hidden="1"/>
    </xf>
    <xf numFmtId="44" fontId="6" fillId="0" borderId="1" xfId="0" applyNumberFormat="1" applyFont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/>
      <protection hidden="1"/>
    </xf>
    <xf numFmtId="44" fontId="6" fillId="0" borderId="0" xfId="1" applyFont="1" applyBorder="1" applyAlignment="1" applyProtection="1">
      <alignment vertical="center"/>
      <protection hidden="1"/>
    </xf>
    <xf numFmtId="9" fontId="3" fillId="0" borderId="0" xfId="2" applyFont="1" applyBorder="1" applyAlignment="1" applyProtection="1">
      <alignment horizontal="center"/>
      <protection hidden="1"/>
    </xf>
    <xf numFmtId="44" fontId="6" fillId="0" borderId="0" xfId="1" applyFont="1" applyBorder="1" applyProtection="1">
      <protection hidden="1"/>
    </xf>
    <xf numFmtId="0" fontId="6" fillId="0" borderId="2" xfId="0" applyFont="1" applyBorder="1" applyAlignment="1" applyProtection="1">
      <alignment vertical="center"/>
      <protection hidden="1"/>
    </xf>
    <xf numFmtId="44" fontId="6" fillId="0" borderId="0" xfId="0" applyNumberFormat="1" applyFont="1" applyBorder="1" applyProtection="1">
      <protection hidden="1"/>
    </xf>
    <xf numFmtId="44" fontId="3" fillId="0" borderId="1" xfId="0" applyNumberFormat="1" applyFont="1" applyFill="1" applyBorder="1" applyProtection="1">
      <protection hidden="1"/>
    </xf>
    <xf numFmtId="0" fontId="0" fillId="5" borderId="2" xfId="0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hidden="1"/>
    </xf>
    <xf numFmtId="0" fontId="0" fillId="5" borderId="3" xfId="0" applyFill="1" applyBorder="1" applyAlignment="1" applyProtection="1">
      <alignment vertical="center"/>
      <protection hidden="1"/>
    </xf>
    <xf numFmtId="0" fontId="0" fillId="5" borderId="3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vertical="center"/>
      <protection hidden="1"/>
    </xf>
    <xf numFmtId="0" fontId="0" fillId="4" borderId="2" xfId="0" applyFill="1" applyBorder="1" applyAlignment="1" applyProtection="1">
      <alignment vertical="center"/>
      <protection hidden="1"/>
    </xf>
    <xf numFmtId="0" fontId="0" fillId="4" borderId="3" xfId="0" applyFill="1" applyBorder="1" applyAlignment="1" applyProtection="1">
      <alignment vertical="center"/>
      <protection hidden="1"/>
    </xf>
    <xf numFmtId="0" fontId="0" fillId="4" borderId="3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  <protection hidden="1"/>
    </xf>
    <xf numFmtId="0" fontId="13" fillId="4" borderId="3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vertical="center"/>
      <protection hidden="1"/>
    </xf>
    <xf numFmtId="0" fontId="6" fillId="0" borderId="1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6" fillId="0" borderId="5" xfId="1" applyFont="1" applyFill="1" applyBorder="1" applyAlignment="1" applyProtection="1">
      <alignment vertical="center"/>
      <protection hidden="1"/>
    </xf>
    <xf numFmtId="9" fontId="3" fillId="0" borderId="1" xfId="2" applyFont="1" applyFill="1" applyBorder="1" applyAlignment="1" applyProtection="1">
      <alignment horizontal="center" vertical="center"/>
      <protection hidden="1"/>
    </xf>
    <xf numFmtId="44" fontId="6" fillId="0" borderId="1" xfId="1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left" vertical="center"/>
      <protection hidden="1"/>
    </xf>
    <xf numFmtId="0" fontId="0" fillId="5" borderId="3" xfId="0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44" fontId="6" fillId="0" borderId="0" xfId="1" applyFont="1" applyBorder="1" applyAlignment="1" applyProtection="1">
      <alignment horizontal="center" vertical="center"/>
      <protection hidden="1"/>
    </xf>
    <xf numFmtId="9" fontId="3" fillId="0" borderId="0" xfId="2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locked="0"/>
    </xf>
    <xf numFmtId="44" fontId="6" fillId="0" borderId="0" xfId="0" applyNumberFormat="1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44" fontId="6" fillId="5" borderId="4" xfId="0" applyNumberFormat="1" applyFont="1" applyFill="1" applyBorder="1" applyAlignment="1" applyProtection="1">
      <alignment vertical="center"/>
      <protection hidden="1"/>
    </xf>
    <xf numFmtId="0" fontId="0" fillId="0" borderId="0" xfId="0" applyFill="1" applyBorder="1" applyProtection="1"/>
    <xf numFmtId="0" fontId="2" fillId="0" borderId="0" xfId="0" applyFont="1" applyFill="1" applyBorder="1" applyProtection="1"/>
    <xf numFmtId="44" fontId="0" fillId="0" borderId="0" xfId="1" applyFont="1" applyFill="1" applyBorder="1" applyProtection="1"/>
    <xf numFmtId="9" fontId="0" fillId="0" borderId="0" xfId="2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vertical="center" wrapText="1"/>
      <protection hidden="1"/>
    </xf>
    <xf numFmtId="44" fontId="6" fillId="3" borderId="5" xfId="1" applyFont="1" applyFill="1" applyBorder="1" applyAlignment="1" applyProtection="1">
      <alignment horizontal="center" vertical="center"/>
      <protection hidden="1"/>
    </xf>
    <xf numFmtId="44" fontId="6" fillId="3" borderId="1" xfId="1" applyFont="1" applyFill="1" applyBorder="1" applyAlignment="1" applyProtection="1">
      <alignment horizontal="center" vertical="center"/>
      <protection hidden="1"/>
    </xf>
    <xf numFmtId="9" fontId="3" fillId="6" borderId="1" xfId="2" applyFont="1" applyFill="1" applyBorder="1" applyAlignment="1" applyProtection="1">
      <alignment horizontal="center" vertical="center"/>
      <protection hidden="1"/>
    </xf>
    <xf numFmtId="44" fontId="6" fillId="3" borderId="5" xfId="1" applyFont="1" applyFill="1" applyBorder="1" applyAlignment="1" applyProtection="1">
      <alignment vertical="center"/>
      <protection hidden="1"/>
    </xf>
    <xf numFmtId="44" fontId="6" fillId="3" borderId="1" xfId="0" applyNumberFormat="1" applyFont="1" applyFill="1" applyBorder="1" applyAlignment="1" applyProtection="1">
      <alignment vertical="center"/>
      <protection hidden="1"/>
    </xf>
    <xf numFmtId="0" fontId="16" fillId="3" borderId="1" xfId="0" applyFont="1" applyFill="1" applyBorder="1" applyAlignment="1" applyProtection="1">
      <alignment horizontal="left" vertical="center"/>
      <protection hidden="1"/>
    </xf>
    <xf numFmtId="44" fontId="6" fillId="0" borderId="1" xfId="1" applyFont="1" applyFill="1" applyBorder="1" applyAlignment="1" applyProtection="1">
      <alignment horizontal="center" vertical="center"/>
      <protection hidden="1"/>
    </xf>
    <xf numFmtId="0" fontId="16" fillId="0" borderId="1" xfId="0" applyFont="1" applyFill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9" fontId="3" fillId="0" borderId="4" xfId="2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9" fontId="3" fillId="3" borderId="4" xfId="2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vertical="top" wrapText="1"/>
      <protection hidden="1"/>
    </xf>
    <xf numFmtId="44" fontId="23" fillId="0" borderId="1" xfId="1" applyFont="1" applyBorder="1" applyAlignment="1" applyProtection="1">
      <alignment vertical="center"/>
      <protection hidden="1"/>
    </xf>
    <xf numFmtId="0" fontId="24" fillId="4" borderId="3" xfId="0" applyFont="1" applyFill="1" applyBorder="1" applyAlignment="1" applyProtection="1">
      <alignment vertical="center"/>
      <protection hidden="1"/>
    </xf>
    <xf numFmtId="44" fontId="23" fillId="0" borderId="1" xfId="1" applyFont="1" applyBorder="1" applyAlignment="1" applyProtection="1">
      <alignment horizontal="center" vertical="center"/>
      <protection hidden="1"/>
    </xf>
    <xf numFmtId="44" fontId="23" fillId="3" borderId="1" xfId="1" applyFont="1" applyFill="1" applyBorder="1" applyAlignment="1" applyProtection="1">
      <alignment horizontal="center" vertical="center"/>
      <protection hidden="1"/>
    </xf>
    <xf numFmtId="44" fontId="23" fillId="0" borderId="1" xfId="1" applyFont="1" applyFill="1" applyBorder="1" applyAlignment="1" applyProtection="1">
      <alignment horizontal="center" vertical="center"/>
      <protection hidden="1"/>
    </xf>
    <xf numFmtId="49" fontId="18" fillId="7" borderId="0" xfId="0" applyNumberFormat="1" applyFont="1" applyFill="1" applyBorder="1" applyAlignment="1">
      <alignment horizontal="left" vertical="center" readingOrder="1"/>
    </xf>
    <xf numFmtId="0" fontId="8" fillId="8" borderId="0" xfId="0" applyFont="1" applyFill="1" applyProtection="1"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22" fillId="0" borderId="0" xfId="0" applyFont="1" applyFill="1" applyAlignment="1" applyProtection="1">
      <alignment horizontal="left"/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center"/>
      <protection locked="0"/>
    </xf>
    <xf numFmtId="0" fontId="9" fillId="0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 applyProtection="1">
      <alignment horizontal="left" vertical="center"/>
      <protection locked="0"/>
    </xf>
    <xf numFmtId="0" fontId="0" fillId="0" borderId="10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1" xfId="0" applyFill="1" applyBorder="1" applyProtection="1">
      <protection hidden="1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Protection="1">
      <protection hidden="1"/>
    </xf>
    <xf numFmtId="0" fontId="10" fillId="0" borderId="0" xfId="0" applyFont="1" applyFill="1" applyProtection="1">
      <protection hidden="1"/>
    </xf>
    <xf numFmtId="0" fontId="21" fillId="0" borderId="0" xfId="3" applyFont="1" applyFill="1" applyProtection="1"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27" fillId="8" borderId="0" xfId="0" applyFont="1" applyFill="1" applyAlignment="1" applyProtection="1">
      <alignment horizontal="center"/>
      <protection hidden="1"/>
    </xf>
    <xf numFmtId="0" fontId="5" fillId="6" borderId="1" xfId="0" applyFont="1" applyFill="1" applyBorder="1" applyAlignment="1" applyProtection="1">
      <alignment horizontal="center" vertical="center" wrapText="1"/>
    </xf>
    <xf numFmtId="0" fontId="26" fillId="8" borderId="0" xfId="0" applyFont="1" applyFill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right" vertical="center"/>
      <protection hidden="1"/>
    </xf>
    <xf numFmtId="0" fontId="3" fillId="0" borderId="6" xfId="0" applyFont="1" applyBorder="1" applyAlignment="1" applyProtection="1">
      <alignment horizontal="right" vertical="center"/>
      <protection hidden="1"/>
    </xf>
    <xf numFmtId="0" fontId="3" fillId="3" borderId="16" xfId="0" applyFont="1" applyFill="1" applyBorder="1" applyAlignment="1" applyProtection="1">
      <alignment horizontal="right" vertical="center"/>
      <protection hidden="1"/>
    </xf>
    <xf numFmtId="0" fontId="3" fillId="3" borderId="6" xfId="0" applyFont="1" applyFill="1" applyBorder="1" applyAlignment="1" applyProtection="1">
      <alignment horizontal="right" vertical="center"/>
      <protection hidden="1"/>
    </xf>
    <xf numFmtId="44" fontId="23" fillId="0" borderId="16" xfId="1" applyFont="1" applyBorder="1" applyAlignment="1" applyProtection="1">
      <alignment horizontal="center" vertical="center"/>
      <protection hidden="1"/>
    </xf>
    <xf numFmtId="44" fontId="23" fillId="0" borderId="6" xfId="1" applyFont="1" applyBorder="1" applyAlignment="1" applyProtection="1">
      <alignment horizontal="center" vertical="center"/>
      <protection hidden="1"/>
    </xf>
    <xf numFmtId="9" fontId="3" fillId="6" borderId="16" xfId="2" applyFont="1" applyFill="1" applyBorder="1" applyAlignment="1" applyProtection="1">
      <alignment horizontal="center" vertical="center"/>
      <protection hidden="1"/>
    </xf>
    <xf numFmtId="9" fontId="3" fillId="6" borderId="6" xfId="2" applyFont="1" applyFill="1" applyBorder="1" applyAlignment="1" applyProtection="1">
      <alignment horizontal="center" vertical="center"/>
      <protection hidden="1"/>
    </xf>
    <xf numFmtId="44" fontId="6" fillId="0" borderId="16" xfId="1" applyFont="1" applyBorder="1" applyAlignment="1" applyProtection="1">
      <alignment horizontal="center" vertical="center"/>
      <protection hidden="1"/>
    </xf>
    <xf numFmtId="44" fontId="6" fillId="0" borderId="6" xfId="1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4" fontId="6" fillId="3" borderId="16" xfId="1" applyFont="1" applyFill="1" applyBorder="1" applyAlignment="1" applyProtection="1">
      <alignment horizontal="center" vertical="center"/>
      <protection hidden="1"/>
    </xf>
    <xf numFmtId="44" fontId="6" fillId="3" borderId="6" xfId="1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44" fontId="23" fillId="3" borderId="16" xfId="1" applyFont="1" applyFill="1" applyBorder="1" applyAlignment="1" applyProtection="1">
      <alignment horizontal="center" vertical="center"/>
      <protection hidden="1"/>
    </xf>
    <xf numFmtId="44" fontId="23" fillId="3" borderId="6" xfId="1" applyFont="1" applyFill="1" applyBorder="1" applyAlignment="1" applyProtection="1">
      <alignment horizontal="center" vertical="center"/>
      <protection hidden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8D3F"/>
      <color rgb="FFF39200"/>
      <color rgb="FFFF6600"/>
      <color rgb="FF002C42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305841</xdr:colOff>
      <xdr:row>1</xdr:row>
      <xdr:rowOff>10391</xdr:rowOff>
    </xdr:from>
    <xdr:to>
      <xdr:col>18</xdr:col>
      <xdr:colOff>427761</xdr:colOff>
      <xdr:row>2</xdr:row>
      <xdr:rowOff>226868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17" t="37991" r="25757" b="36533"/>
        <a:stretch>
          <a:fillRect/>
        </a:stretch>
      </xdr:blipFill>
      <xdr:spPr bwMode="auto">
        <a:xfrm>
          <a:off x="13822682" y="131618"/>
          <a:ext cx="2797579" cy="52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303070</xdr:colOff>
      <xdr:row>133</xdr:row>
      <xdr:rowOff>138546</xdr:rowOff>
    </xdr:from>
    <xdr:to>
      <xdr:col>12</xdr:col>
      <xdr:colOff>0</xdr:colOff>
      <xdr:row>139</xdr:row>
      <xdr:rowOff>8659</xdr:rowOff>
    </xdr:to>
    <xdr:sp macro="" textlink="">
      <xdr:nvSpPr>
        <xdr:cNvPr id="4" name="ZoneTexte 3"/>
        <xdr:cNvSpPr txBox="1"/>
      </xdr:nvSpPr>
      <xdr:spPr>
        <a:xfrm>
          <a:off x="8633115" y="23396864"/>
          <a:ext cx="4372840" cy="90920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 :</a:t>
          </a:r>
          <a:r>
            <a:rPr lang="fr-FR" sz="1000"/>
            <a:t> 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800"/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 (PORTABLE) :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8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ADRESSE MAIL :</a:t>
          </a:r>
          <a:endParaRPr lang="fr-FR" sz="1000"/>
        </a:p>
      </xdr:txBody>
    </xdr:sp>
    <xdr:clientData/>
  </xdr:twoCellAnchor>
  <xdr:twoCellAnchor>
    <xdr:from>
      <xdr:col>9</xdr:col>
      <xdr:colOff>303069</xdr:colOff>
      <xdr:row>139</xdr:row>
      <xdr:rowOff>17318</xdr:rowOff>
    </xdr:from>
    <xdr:to>
      <xdr:col>11</xdr:col>
      <xdr:colOff>4043795</xdr:colOff>
      <xdr:row>145</xdr:row>
      <xdr:rowOff>25979</xdr:rowOff>
    </xdr:to>
    <xdr:sp macro="" textlink="">
      <xdr:nvSpPr>
        <xdr:cNvPr id="5" name="ZoneTexte 4"/>
        <xdr:cNvSpPr txBox="1"/>
      </xdr:nvSpPr>
      <xdr:spPr>
        <a:xfrm>
          <a:off x="8633114" y="24314727"/>
          <a:ext cx="4364181" cy="1047752"/>
        </a:xfrm>
        <a:prstGeom prst="rect">
          <a:avLst/>
        </a:prstGeom>
        <a:solidFill>
          <a:schemeClr val="accent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LIVRAISON </a:t>
          </a:r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réception des commandes jusqu'au</a:t>
          </a:r>
          <a:r>
            <a:rPr lang="fr-FR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05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Octobre 2019</a:t>
          </a:r>
        </a:p>
        <a:p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Chèque à l'ordre de Domaines et Villages</a:t>
          </a:r>
          <a:endParaRPr lang="fr-FR" sz="1000">
            <a:effectLst/>
          </a:endParaRPr>
        </a:p>
        <a:p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Notre service livraison vous contactera pour rendez-vous.</a:t>
          </a:r>
          <a:endParaRPr lang="fr-FR" sz="1000">
            <a:effectLst/>
          </a:endParaRPr>
        </a:p>
        <a:p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 : toute commande reçue </a:t>
          </a:r>
          <a:r>
            <a:rPr lang="fr-F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hors</a:t>
          </a:r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délai engendrera des frais de livraison</a:t>
          </a:r>
          <a:endParaRPr lang="fr-FR" sz="1000">
            <a:effectLst/>
          </a:endParaRPr>
        </a:p>
        <a:p>
          <a:pPr eaLnBrk="1" fontAlgn="auto" latinLnBrk="0" hangingPunct="1"/>
          <a:r>
            <a:rPr lang="fr-FR" sz="10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Offre valable pour livraison dans le département d'origine</a:t>
          </a:r>
          <a:endParaRPr lang="fr-FR" sz="700" i="1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12</xdr:col>
      <xdr:colOff>8659</xdr:colOff>
      <xdr:row>133</xdr:row>
      <xdr:rowOff>138546</xdr:rowOff>
    </xdr:from>
    <xdr:to>
      <xdr:col>19</xdr:col>
      <xdr:colOff>0</xdr:colOff>
      <xdr:row>139</xdr:row>
      <xdr:rowOff>0</xdr:rowOff>
    </xdr:to>
    <xdr:sp macro="" textlink="">
      <xdr:nvSpPr>
        <xdr:cNvPr id="6" name="ZoneTexte 5"/>
        <xdr:cNvSpPr txBox="1"/>
      </xdr:nvSpPr>
      <xdr:spPr>
        <a:xfrm>
          <a:off x="13014614" y="23396864"/>
          <a:ext cx="3957204" cy="900545"/>
        </a:xfrm>
        <a:prstGeom prst="rect">
          <a:avLst/>
        </a:prstGeom>
        <a:solidFill>
          <a:srgbClr val="FF8D3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LIVRAISON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fr-FR" sz="1100"/>
        </a:p>
      </xdr:txBody>
    </xdr:sp>
    <xdr:clientData/>
  </xdr:twoCellAnchor>
  <xdr:twoCellAnchor>
    <xdr:from>
      <xdr:col>12</xdr:col>
      <xdr:colOff>0</xdr:colOff>
      <xdr:row>139</xdr:row>
      <xdr:rowOff>8659</xdr:rowOff>
    </xdr:from>
    <xdr:to>
      <xdr:col>19</xdr:col>
      <xdr:colOff>0</xdr:colOff>
      <xdr:row>145</xdr:row>
      <xdr:rowOff>25977</xdr:rowOff>
    </xdr:to>
    <xdr:sp macro="" textlink="">
      <xdr:nvSpPr>
        <xdr:cNvPr id="8" name="Text Box 657"/>
        <xdr:cNvSpPr txBox="1">
          <a:spLocks noChangeArrowheads="1"/>
        </xdr:cNvSpPr>
      </xdr:nvSpPr>
      <xdr:spPr bwMode="auto">
        <a:xfrm>
          <a:off x="13005955" y="24306068"/>
          <a:ext cx="3965863" cy="1056409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2286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AVANTAGE CAPEB 10 : </a:t>
          </a:r>
          <a:r>
            <a:rPr kumimoji="0" lang="fr-FR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FRANCO DE PORT à partir de 200 € TTC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Commande jusqu'à 100 € TTC :           25 € TTC de frais de port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Commande entre 100 et 200 € TTC :  20 € TTC de frais de port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Pour toute commande inférieure à 200€ TTC, une livraison sans frais de port au siège de la CAPEB de l'Aube est possible. </a:t>
          </a:r>
          <a:endParaRPr kumimoji="0" lang="fr-FR" sz="900" b="1" i="0" u="none" strike="noStrike" kern="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1176554</xdr:colOff>
      <xdr:row>3</xdr:row>
      <xdr:rowOff>66175</xdr:rowOff>
    </xdr:to>
    <xdr:pic>
      <xdr:nvPicPr>
        <xdr:cNvPr id="10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8281" cy="81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6"/>
  <sheetViews>
    <sheetView tabSelected="1" topLeftCell="C124" zoomScale="110" zoomScaleNormal="110" workbookViewId="0">
      <selection activeCell="V146" sqref="V146"/>
    </sheetView>
  </sheetViews>
  <sheetFormatPr baseColWidth="10" defaultColWidth="11.5703125" defaultRowHeight="15" x14ac:dyDescent="0.25"/>
  <cols>
    <col min="1" max="1" width="4.7109375" style="1" customWidth="1"/>
    <col min="2" max="2" width="60.7109375" style="1" customWidth="1"/>
    <col min="3" max="3" width="7.7109375" style="1" customWidth="1"/>
    <col min="4" max="4" width="7.28515625" style="1" customWidth="1"/>
    <col min="5" max="5" width="8.7109375" style="1" customWidth="1"/>
    <col min="6" max="6" width="6.7109375" style="1" customWidth="1"/>
    <col min="7" max="8" width="8.7109375" style="1" customWidth="1"/>
    <col min="9" max="9" width="11.7109375" style="1" customWidth="1"/>
    <col min="10" max="11" width="4.7109375" style="1" customWidth="1"/>
    <col min="12" max="12" width="60.7109375" style="1" customWidth="1"/>
    <col min="13" max="13" width="7.7109375" style="1" customWidth="1"/>
    <col min="14" max="14" width="7.28515625" style="1" customWidth="1"/>
    <col min="15" max="15" width="8.7109375" style="1" customWidth="1"/>
    <col min="16" max="16" width="6.7109375" style="1" customWidth="1"/>
    <col min="17" max="18" width="8.7109375" style="1" customWidth="1"/>
    <col min="19" max="19" width="11.7109375" style="1" customWidth="1"/>
    <col min="20" max="16384" width="11.5703125" style="1"/>
  </cols>
  <sheetData>
    <row r="1" spans="1:19" ht="10.15" customHeight="1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  <c r="O1" s="113"/>
      <c r="P1" s="113"/>
      <c r="Q1" s="113"/>
      <c r="R1" s="113"/>
      <c r="S1" s="113"/>
    </row>
    <row r="2" spans="1:19" ht="25.15" customHeight="1" x14ac:dyDescent="0.25">
      <c r="A2" s="112"/>
      <c r="B2" s="146" t="s">
        <v>276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13"/>
      <c r="O2" s="113"/>
      <c r="P2" s="113"/>
      <c r="Q2" s="113"/>
      <c r="R2" s="113"/>
      <c r="S2" s="113"/>
    </row>
    <row r="3" spans="1:19" ht="25.15" customHeight="1" x14ac:dyDescent="0.45">
      <c r="A3" s="112"/>
      <c r="B3" s="144" t="s">
        <v>277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13"/>
      <c r="O3" s="113"/>
      <c r="P3" s="113"/>
      <c r="Q3" s="113"/>
      <c r="R3" s="113"/>
      <c r="S3" s="113"/>
    </row>
    <row r="4" spans="1:19" ht="13.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K4" s="14"/>
      <c r="L4" s="14"/>
      <c r="M4" s="14"/>
      <c r="N4" s="14"/>
      <c r="O4" s="14"/>
      <c r="P4" s="14"/>
      <c r="Q4" s="14"/>
      <c r="R4" s="14"/>
      <c r="S4" s="14"/>
    </row>
    <row r="5" spans="1:19" s="2" customFormat="1" ht="13.5" customHeight="1" x14ac:dyDescent="0.25">
      <c r="A5" s="142"/>
      <c r="B5" s="142" t="s">
        <v>0</v>
      </c>
      <c r="C5" s="143" t="s">
        <v>2</v>
      </c>
      <c r="D5" s="143" t="s">
        <v>1</v>
      </c>
      <c r="E5" s="142" t="s">
        <v>266</v>
      </c>
      <c r="F5" s="142"/>
      <c r="G5" s="142" t="s">
        <v>265</v>
      </c>
      <c r="H5" s="145" t="s">
        <v>115</v>
      </c>
      <c r="I5" s="142" t="s">
        <v>3</v>
      </c>
      <c r="K5" s="142"/>
      <c r="L5" s="142" t="s">
        <v>0</v>
      </c>
      <c r="M5" s="143" t="s">
        <v>2</v>
      </c>
      <c r="N5" s="143" t="s">
        <v>1</v>
      </c>
      <c r="O5" s="142" t="s">
        <v>112</v>
      </c>
      <c r="P5" s="142" t="s">
        <v>113</v>
      </c>
      <c r="Q5" s="142" t="s">
        <v>114</v>
      </c>
      <c r="R5" s="145" t="s">
        <v>115</v>
      </c>
      <c r="S5" s="142" t="s">
        <v>3</v>
      </c>
    </row>
    <row r="6" spans="1:19" s="2" customFormat="1" ht="13.5" customHeight="1" x14ac:dyDescent="0.25">
      <c r="A6" s="142"/>
      <c r="B6" s="142"/>
      <c r="C6" s="143"/>
      <c r="D6" s="143"/>
      <c r="E6" s="142"/>
      <c r="F6" s="142"/>
      <c r="G6" s="142"/>
      <c r="H6" s="145"/>
      <c r="I6" s="142"/>
      <c r="K6" s="142"/>
      <c r="L6" s="142"/>
      <c r="M6" s="143"/>
      <c r="N6" s="143"/>
      <c r="O6" s="142"/>
      <c r="P6" s="142"/>
      <c r="Q6" s="142"/>
      <c r="R6" s="145"/>
      <c r="S6" s="142"/>
    </row>
    <row r="7" spans="1:19" ht="13.5" customHeight="1" x14ac:dyDescent="0.25">
      <c r="A7" s="60"/>
      <c r="B7" s="64" t="s">
        <v>25</v>
      </c>
      <c r="C7" s="61"/>
      <c r="D7" s="61"/>
      <c r="E7" s="61"/>
      <c r="F7" s="61"/>
      <c r="G7" s="61"/>
      <c r="H7" s="62"/>
      <c r="I7" s="63"/>
      <c r="K7" s="55"/>
      <c r="L7" s="56" t="s">
        <v>101</v>
      </c>
      <c r="M7" s="73"/>
      <c r="N7" s="74"/>
      <c r="O7" s="57"/>
      <c r="P7" s="57"/>
      <c r="Q7" s="57"/>
      <c r="R7" s="58"/>
      <c r="S7" s="59"/>
    </row>
    <row r="8" spans="1:19" ht="13.5" customHeight="1" x14ac:dyDescent="0.25">
      <c r="A8" s="21">
        <v>119</v>
      </c>
      <c r="B8" s="22" t="s">
        <v>269</v>
      </c>
      <c r="C8" s="23" t="s">
        <v>97</v>
      </c>
      <c r="D8" s="24">
        <v>18</v>
      </c>
      <c r="E8" s="106">
        <v>8.99</v>
      </c>
      <c r="F8" s="92"/>
      <c r="G8" s="27">
        <v>53.94</v>
      </c>
      <c r="H8" s="5"/>
      <c r="I8" s="27">
        <f>G8*H8</f>
        <v>0</v>
      </c>
      <c r="K8" s="21">
        <v>44</v>
      </c>
      <c r="L8" s="22" t="s">
        <v>102</v>
      </c>
      <c r="M8" s="23" t="s">
        <v>4</v>
      </c>
      <c r="N8" s="24">
        <v>15</v>
      </c>
      <c r="O8" s="28">
        <v>30</v>
      </c>
      <c r="P8" s="26">
        <v>0.33666666666666673</v>
      </c>
      <c r="Q8" s="29">
        <v>19.899999999999999</v>
      </c>
      <c r="R8" s="5"/>
      <c r="S8" s="44">
        <f>Q8*3*R8</f>
        <v>0</v>
      </c>
    </row>
    <row r="9" spans="1:19" ht="13.5" customHeight="1" x14ac:dyDescent="0.25">
      <c r="A9" s="60"/>
      <c r="B9" s="64" t="s">
        <v>26</v>
      </c>
      <c r="C9" s="61"/>
      <c r="D9" s="61"/>
      <c r="E9" s="107"/>
      <c r="F9" s="61"/>
      <c r="G9" s="61"/>
      <c r="H9" s="62"/>
      <c r="I9" s="63"/>
      <c r="K9" s="31">
        <v>45</v>
      </c>
      <c r="L9" s="40" t="s">
        <v>103</v>
      </c>
      <c r="M9" s="41" t="s">
        <v>97</v>
      </c>
      <c r="N9" s="32">
        <v>15</v>
      </c>
      <c r="O9" s="93">
        <v>30</v>
      </c>
      <c r="P9" s="33">
        <v>0.33666666666666673</v>
      </c>
      <c r="Q9" s="34">
        <v>19.899999999999999</v>
      </c>
      <c r="R9" s="8"/>
      <c r="S9" s="94">
        <f t="shared" ref="S9:S14" si="0">Q9*3*R9</f>
        <v>0</v>
      </c>
    </row>
    <row r="10" spans="1:19" ht="13.5" customHeight="1" x14ac:dyDescent="0.25">
      <c r="A10" s="21">
        <v>28</v>
      </c>
      <c r="B10" s="22" t="s">
        <v>268</v>
      </c>
      <c r="C10" s="23" t="s">
        <v>97</v>
      </c>
      <c r="D10" s="24">
        <v>18</v>
      </c>
      <c r="E10" s="108">
        <v>7.99</v>
      </c>
      <c r="F10" s="92"/>
      <c r="G10" s="29">
        <f>E10*6</f>
        <v>47.94</v>
      </c>
      <c r="H10" s="6"/>
      <c r="I10" s="27">
        <f>G10*H10</f>
        <v>0</v>
      </c>
      <c r="K10" s="21">
        <v>46</v>
      </c>
      <c r="L10" s="22" t="s">
        <v>104</v>
      </c>
      <c r="M10" s="23" t="s">
        <v>97</v>
      </c>
      <c r="N10" s="24">
        <v>17</v>
      </c>
      <c r="O10" s="25">
        <v>49</v>
      </c>
      <c r="P10" s="26">
        <v>0.47142857142857147</v>
      </c>
      <c r="Q10" s="27">
        <v>25.9</v>
      </c>
      <c r="R10" s="5"/>
      <c r="S10" s="44">
        <f t="shared" si="0"/>
        <v>0</v>
      </c>
    </row>
    <row r="11" spans="1:19" ht="13.5" customHeight="1" x14ac:dyDescent="0.25">
      <c r="A11" s="31">
        <v>70</v>
      </c>
      <c r="B11" s="40" t="s">
        <v>267</v>
      </c>
      <c r="C11" s="41" t="s">
        <v>97</v>
      </c>
      <c r="D11" s="32">
        <v>16</v>
      </c>
      <c r="E11" s="109">
        <v>7.99</v>
      </c>
      <c r="F11" s="92"/>
      <c r="G11" s="91">
        <f t="shared" ref="G11:G16" si="1">E11*6</f>
        <v>47.94</v>
      </c>
      <c r="H11" s="8"/>
      <c r="I11" s="34">
        <f t="shared" ref="I11:I16" si="2">G11*H11</f>
        <v>0</v>
      </c>
      <c r="K11" s="31">
        <v>47</v>
      </c>
      <c r="L11" s="40" t="s">
        <v>105</v>
      </c>
      <c r="M11" s="41" t="s">
        <v>97</v>
      </c>
      <c r="N11" s="32">
        <v>16</v>
      </c>
      <c r="O11" s="93">
        <v>59</v>
      </c>
      <c r="P11" s="33">
        <v>0.40677966101694918</v>
      </c>
      <c r="Q11" s="34">
        <v>35</v>
      </c>
      <c r="R11" s="8"/>
      <c r="S11" s="94">
        <f t="shared" si="0"/>
        <v>0</v>
      </c>
    </row>
    <row r="12" spans="1:19" ht="13.5" customHeight="1" x14ac:dyDescent="0.25">
      <c r="A12" s="21">
        <v>88</v>
      </c>
      <c r="B12" s="22" t="s">
        <v>270</v>
      </c>
      <c r="C12" s="23" t="s">
        <v>97</v>
      </c>
      <c r="D12" s="24" t="s">
        <v>95</v>
      </c>
      <c r="E12" s="108">
        <v>5.99</v>
      </c>
      <c r="F12" s="92"/>
      <c r="G12" s="29">
        <f t="shared" si="1"/>
        <v>35.94</v>
      </c>
      <c r="H12" s="6"/>
      <c r="I12" s="27">
        <f t="shared" si="2"/>
        <v>0</v>
      </c>
      <c r="K12" s="21">
        <v>48</v>
      </c>
      <c r="L12" s="22" t="s">
        <v>106</v>
      </c>
      <c r="M12" s="23" t="s">
        <v>97</v>
      </c>
      <c r="N12" s="24">
        <v>17</v>
      </c>
      <c r="O12" s="25">
        <v>59</v>
      </c>
      <c r="P12" s="26">
        <v>0.40677966101694918</v>
      </c>
      <c r="Q12" s="27">
        <v>35</v>
      </c>
      <c r="R12" s="5"/>
      <c r="S12" s="44">
        <f t="shared" si="0"/>
        <v>0</v>
      </c>
    </row>
    <row r="13" spans="1:19" ht="13.5" customHeight="1" x14ac:dyDescent="0.25">
      <c r="A13" s="31">
        <v>206</v>
      </c>
      <c r="B13" s="89" t="s">
        <v>271</v>
      </c>
      <c r="C13" s="31" t="s">
        <v>97</v>
      </c>
      <c r="D13" s="32">
        <v>18</v>
      </c>
      <c r="E13" s="109">
        <v>5.99</v>
      </c>
      <c r="F13" s="92"/>
      <c r="G13" s="91">
        <f t="shared" si="1"/>
        <v>35.94</v>
      </c>
      <c r="H13" s="8"/>
      <c r="I13" s="34">
        <f t="shared" si="2"/>
        <v>0</v>
      </c>
      <c r="K13" s="31">
        <v>49</v>
      </c>
      <c r="L13" s="40" t="s">
        <v>107</v>
      </c>
      <c r="M13" s="41" t="s">
        <v>97</v>
      </c>
      <c r="N13" s="32">
        <v>17</v>
      </c>
      <c r="O13" s="93">
        <v>69</v>
      </c>
      <c r="P13" s="33">
        <v>0.34782608695652173</v>
      </c>
      <c r="Q13" s="34">
        <v>45</v>
      </c>
      <c r="R13" s="8"/>
      <c r="S13" s="94">
        <f t="shared" si="0"/>
        <v>0</v>
      </c>
    </row>
    <row r="14" spans="1:19" ht="13.5" customHeight="1" x14ac:dyDescent="0.25">
      <c r="A14" s="21">
        <v>131</v>
      </c>
      <c r="B14" s="30" t="s">
        <v>272</v>
      </c>
      <c r="C14" s="21" t="s">
        <v>97</v>
      </c>
      <c r="D14" s="24">
        <v>17</v>
      </c>
      <c r="E14" s="108">
        <v>7.99</v>
      </c>
      <c r="F14" s="92"/>
      <c r="G14" s="29">
        <f t="shared" si="1"/>
        <v>47.94</v>
      </c>
      <c r="H14" s="6"/>
      <c r="I14" s="27">
        <f t="shared" si="2"/>
        <v>0</v>
      </c>
      <c r="K14" s="21">
        <v>50</v>
      </c>
      <c r="L14" s="22" t="s">
        <v>108</v>
      </c>
      <c r="M14" s="23" t="s">
        <v>97</v>
      </c>
      <c r="N14" s="24">
        <v>17</v>
      </c>
      <c r="O14" s="25">
        <v>99</v>
      </c>
      <c r="P14" s="26">
        <v>0.30303030303030304</v>
      </c>
      <c r="Q14" s="27">
        <v>69</v>
      </c>
      <c r="R14" s="5"/>
      <c r="S14" s="44">
        <f t="shared" si="0"/>
        <v>0</v>
      </c>
    </row>
    <row r="15" spans="1:19" ht="13.5" customHeight="1" x14ac:dyDescent="0.25">
      <c r="A15" s="31">
        <v>171</v>
      </c>
      <c r="B15" s="89" t="s">
        <v>273</v>
      </c>
      <c r="C15" s="31" t="s">
        <v>97</v>
      </c>
      <c r="D15" s="32" t="s">
        <v>100</v>
      </c>
      <c r="E15" s="109">
        <v>6.99</v>
      </c>
      <c r="F15" s="92"/>
      <c r="G15" s="91">
        <f t="shared" si="1"/>
        <v>41.94</v>
      </c>
      <c r="H15" s="8"/>
      <c r="I15" s="34">
        <f t="shared" si="2"/>
        <v>0</v>
      </c>
      <c r="K15" s="31">
        <v>51</v>
      </c>
      <c r="L15" s="40" t="s">
        <v>109</v>
      </c>
      <c r="M15" s="95" t="s">
        <v>111</v>
      </c>
      <c r="N15" s="32"/>
      <c r="O15" s="93">
        <v>99</v>
      </c>
      <c r="P15" s="33">
        <v>0.49595959595959599</v>
      </c>
      <c r="Q15" s="34">
        <v>49.9</v>
      </c>
      <c r="R15" s="8"/>
      <c r="S15" s="94">
        <f>Q15*R15</f>
        <v>0</v>
      </c>
    </row>
    <row r="16" spans="1:19" ht="13.5" customHeight="1" x14ac:dyDescent="0.25">
      <c r="A16" s="21">
        <v>173</v>
      </c>
      <c r="B16" s="30" t="s">
        <v>182</v>
      </c>
      <c r="C16" s="21" t="s">
        <v>97</v>
      </c>
      <c r="D16" s="24">
        <v>17</v>
      </c>
      <c r="E16" s="108">
        <v>7.99</v>
      </c>
      <c r="F16" s="92"/>
      <c r="G16" s="29">
        <f t="shared" si="1"/>
        <v>47.94</v>
      </c>
      <c r="H16" s="6"/>
      <c r="I16" s="27">
        <f t="shared" si="2"/>
        <v>0</v>
      </c>
      <c r="K16" s="21">
        <v>52</v>
      </c>
      <c r="L16" s="22" t="s">
        <v>110</v>
      </c>
      <c r="M16" s="23" t="s">
        <v>97</v>
      </c>
      <c r="N16" s="24">
        <v>16</v>
      </c>
      <c r="O16" s="25">
        <v>240</v>
      </c>
      <c r="P16" s="26">
        <v>0.29583333333333334</v>
      </c>
      <c r="Q16" s="27">
        <v>169</v>
      </c>
      <c r="R16" s="5"/>
      <c r="S16" s="44">
        <f>Q16*R16</f>
        <v>0</v>
      </c>
    </row>
    <row r="17" spans="1:19" ht="13.5" customHeight="1" x14ac:dyDescent="0.25">
      <c r="A17" s="60"/>
      <c r="B17" s="64" t="s">
        <v>275</v>
      </c>
      <c r="C17" s="61"/>
      <c r="D17" s="61"/>
      <c r="E17" s="107"/>
      <c r="F17" s="61"/>
      <c r="G17" s="61"/>
      <c r="H17" s="62"/>
      <c r="I17" s="63"/>
      <c r="K17" s="55"/>
      <c r="L17" s="56" t="s">
        <v>119</v>
      </c>
      <c r="M17" s="73"/>
      <c r="N17" s="74"/>
      <c r="O17" s="57"/>
      <c r="P17" s="57"/>
      <c r="Q17" s="57"/>
      <c r="R17" s="58"/>
      <c r="S17" s="84"/>
    </row>
    <row r="18" spans="1:19" ht="13.5" customHeight="1" x14ac:dyDescent="0.25">
      <c r="A18" s="147">
        <v>64</v>
      </c>
      <c r="B18" s="30" t="s">
        <v>5</v>
      </c>
      <c r="C18" s="21" t="s">
        <v>97</v>
      </c>
      <c r="D18" s="24" t="s">
        <v>95</v>
      </c>
      <c r="E18" s="151">
        <v>6.99</v>
      </c>
      <c r="F18" s="153"/>
      <c r="G18" s="155">
        <f>E18*12</f>
        <v>83.88</v>
      </c>
      <c r="H18" s="157"/>
      <c r="I18" s="155">
        <f>G18*H18</f>
        <v>0</v>
      </c>
      <c r="K18" s="21">
        <v>53</v>
      </c>
      <c r="L18" s="22" t="s">
        <v>34</v>
      </c>
      <c r="M18" s="23" t="s">
        <v>4</v>
      </c>
      <c r="N18" s="24" t="s">
        <v>118</v>
      </c>
      <c r="O18" s="25">
        <v>8.9499999999999993</v>
      </c>
      <c r="P18" s="26">
        <v>0.21899441340782114</v>
      </c>
      <c r="Q18" s="27">
        <v>6.99</v>
      </c>
      <c r="R18" s="5"/>
      <c r="S18" s="44">
        <f>Q18*6*R18</f>
        <v>0</v>
      </c>
    </row>
    <row r="19" spans="1:19" ht="13.5" customHeight="1" x14ac:dyDescent="0.25">
      <c r="A19" s="148"/>
      <c r="B19" s="22" t="s">
        <v>28</v>
      </c>
      <c r="C19" s="23" t="s">
        <v>97</v>
      </c>
      <c r="D19" s="24">
        <v>14</v>
      </c>
      <c r="E19" s="152"/>
      <c r="F19" s="154"/>
      <c r="G19" s="156"/>
      <c r="H19" s="158"/>
      <c r="I19" s="156"/>
      <c r="K19" s="31">
        <v>54</v>
      </c>
      <c r="L19" s="40" t="s">
        <v>35</v>
      </c>
      <c r="M19" s="41" t="s">
        <v>97</v>
      </c>
      <c r="N19" s="32" t="s">
        <v>95</v>
      </c>
      <c r="O19" s="93">
        <v>8.9499999999999993</v>
      </c>
      <c r="P19" s="33">
        <v>0.21899441340782114</v>
      </c>
      <c r="Q19" s="34">
        <v>6.99</v>
      </c>
      <c r="R19" s="8"/>
      <c r="S19" s="94">
        <f t="shared" ref="S19:S35" si="3">Q19*6*R19</f>
        <v>0</v>
      </c>
    </row>
    <row r="20" spans="1:19" ht="13.5" customHeight="1" x14ac:dyDescent="0.25">
      <c r="A20" s="149">
        <v>82</v>
      </c>
      <c r="B20" s="40" t="s">
        <v>29</v>
      </c>
      <c r="C20" s="41" t="s">
        <v>97</v>
      </c>
      <c r="D20" s="32" t="s">
        <v>95</v>
      </c>
      <c r="E20" s="163">
        <v>2.99</v>
      </c>
      <c r="F20" s="153"/>
      <c r="G20" s="159">
        <f>E20*12</f>
        <v>35.880000000000003</v>
      </c>
      <c r="H20" s="161"/>
      <c r="I20" s="159">
        <f>G20*H20</f>
        <v>0</v>
      </c>
      <c r="K20" s="21">
        <v>55</v>
      </c>
      <c r="L20" s="22" t="s">
        <v>116</v>
      </c>
      <c r="M20" s="23" t="s">
        <v>4</v>
      </c>
      <c r="N20" s="24" t="s">
        <v>118</v>
      </c>
      <c r="O20" s="25">
        <v>14</v>
      </c>
      <c r="P20" s="26">
        <v>0.29285714285714282</v>
      </c>
      <c r="Q20" s="27">
        <v>9.9</v>
      </c>
      <c r="R20" s="6"/>
      <c r="S20" s="44">
        <f t="shared" si="3"/>
        <v>0</v>
      </c>
    </row>
    <row r="21" spans="1:19" ht="13.5" customHeight="1" x14ac:dyDescent="0.25">
      <c r="A21" s="150"/>
      <c r="B21" s="40" t="s">
        <v>9</v>
      </c>
      <c r="C21" s="41" t="s">
        <v>97</v>
      </c>
      <c r="D21" s="32">
        <v>18</v>
      </c>
      <c r="E21" s="164"/>
      <c r="F21" s="154"/>
      <c r="G21" s="160"/>
      <c r="H21" s="162"/>
      <c r="I21" s="160"/>
      <c r="K21" s="31">
        <v>56</v>
      </c>
      <c r="L21" s="40" t="s">
        <v>117</v>
      </c>
      <c r="M21" s="41" t="s">
        <v>97</v>
      </c>
      <c r="N21" s="32" t="s">
        <v>95</v>
      </c>
      <c r="O21" s="93">
        <v>14</v>
      </c>
      <c r="P21" s="33">
        <v>0.29285714285714282</v>
      </c>
      <c r="Q21" s="34">
        <v>9.9</v>
      </c>
      <c r="R21" s="8"/>
      <c r="S21" s="94">
        <f t="shared" si="3"/>
        <v>0</v>
      </c>
    </row>
    <row r="22" spans="1:19" ht="13.5" customHeight="1" x14ac:dyDescent="0.25">
      <c r="A22" s="147">
        <v>105</v>
      </c>
      <c r="B22" s="22" t="s">
        <v>30</v>
      </c>
      <c r="C22" s="23" t="s">
        <v>98</v>
      </c>
      <c r="D22" s="24">
        <v>18</v>
      </c>
      <c r="E22" s="151">
        <v>2.99</v>
      </c>
      <c r="F22" s="153"/>
      <c r="G22" s="155">
        <f>E22*12</f>
        <v>35.880000000000003</v>
      </c>
      <c r="H22" s="157"/>
      <c r="I22" s="155">
        <f>G22*H22</f>
        <v>0</v>
      </c>
      <c r="K22" s="21">
        <v>57</v>
      </c>
      <c r="L22" s="22" t="s">
        <v>36</v>
      </c>
      <c r="M22" s="23" t="s">
        <v>98</v>
      </c>
      <c r="N22" s="24"/>
      <c r="O22" s="25">
        <v>10.95</v>
      </c>
      <c r="P22" s="26">
        <v>0.27031963470319625</v>
      </c>
      <c r="Q22" s="27">
        <v>7.99</v>
      </c>
      <c r="R22" s="5"/>
      <c r="S22" s="44">
        <f t="shared" si="3"/>
        <v>0</v>
      </c>
    </row>
    <row r="23" spans="1:19" ht="13.5" customHeight="1" x14ac:dyDescent="0.25">
      <c r="A23" s="148"/>
      <c r="B23" s="22" t="s">
        <v>31</v>
      </c>
      <c r="C23" s="23" t="s">
        <v>98</v>
      </c>
      <c r="D23" s="24">
        <v>18</v>
      </c>
      <c r="E23" s="152"/>
      <c r="F23" s="154"/>
      <c r="G23" s="156"/>
      <c r="H23" s="158"/>
      <c r="I23" s="156"/>
      <c r="K23" s="31">
        <v>58</v>
      </c>
      <c r="L23" s="40" t="s">
        <v>37</v>
      </c>
      <c r="M23" s="41" t="s">
        <v>4</v>
      </c>
      <c r="N23" s="32"/>
      <c r="O23" s="93">
        <v>9.9499999999999993</v>
      </c>
      <c r="P23" s="33">
        <v>0.29748743718592957</v>
      </c>
      <c r="Q23" s="34">
        <v>6.99</v>
      </c>
      <c r="R23" s="8"/>
      <c r="S23" s="94">
        <f t="shared" si="3"/>
        <v>0</v>
      </c>
    </row>
    <row r="24" spans="1:19" ht="13.5" customHeight="1" x14ac:dyDescent="0.25">
      <c r="A24" s="60"/>
      <c r="B24" s="64" t="s">
        <v>32</v>
      </c>
      <c r="C24" s="61"/>
      <c r="D24" s="61"/>
      <c r="E24" s="107"/>
      <c r="F24" s="61"/>
      <c r="G24" s="61"/>
      <c r="H24" s="62"/>
      <c r="I24" s="63"/>
      <c r="K24" s="55"/>
      <c r="L24" s="56" t="s">
        <v>120</v>
      </c>
      <c r="M24" s="73"/>
      <c r="N24" s="74"/>
      <c r="O24" s="57"/>
      <c r="P24" s="57"/>
      <c r="Q24" s="57"/>
      <c r="R24" s="58"/>
      <c r="S24" s="84"/>
    </row>
    <row r="25" spans="1:19" ht="13.5" customHeight="1" x14ac:dyDescent="0.25">
      <c r="A25" s="31">
        <v>76</v>
      </c>
      <c r="B25" s="40" t="s">
        <v>274</v>
      </c>
      <c r="C25" s="41" t="s">
        <v>97</v>
      </c>
      <c r="D25" s="32">
        <v>18</v>
      </c>
      <c r="E25" s="109">
        <v>8.99</v>
      </c>
      <c r="F25" s="92"/>
      <c r="G25" s="91">
        <f>4.99*4</f>
        <v>19.96</v>
      </c>
      <c r="H25" s="8"/>
      <c r="I25" s="34">
        <f>G25*H25</f>
        <v>0</v>
      </c>
      <c r="K25" s="21">
        <v>59</v>
      </c>
      <c r="L25" s="22" t="s">
        <v>38</v>
      </c>
      <c r="M25" s="23" t="s">
        <v>4</v>
      </c>
      <c r="N25" s="24">
        <v>18</v>
      </c>
      <c r="O25" s="25">
        <v>8.99</v>
      </c>
      <c r="P25" s="26">
        <v>0.22246941045606228</v>
      </c>
      <c r="Q25" s="27">
        <v>6.99</v>
      </c>
      <c r="R25" s="5"/>
      <c r="S25" s="44">
        <f t="shared" si="3"/>
        <v>0</v>
      </c>
    </row>
    <row r="26" spans="1:19" ht="13.5" customHeight="1" x14ac:dyDescent="0.25">
      <c r="A26" s="65">
        <v>193</v>
      </c>
      <c r="B26" s="66" t="s">
        <v>205</v>
      </c>
      <c r="C26" s="67" t="s">
        <v>97</v>
      </c>
      <c r="D26" s="68">
        <v>18</v>
      </c>
      <c r="E26" s="110">
        <v>7.9</v>
      </c>
      <c r="F26" s="92"/>
      <c r="G26" s="96">
        <f>5.99*4</f>
        <v>23.96</v>
      </c>
      <c r="H26" s="72"/>
      <c r="I26" s="71">
        <f>G26*H26</f>
        <v>0</v>
      </c>
      <c r="K26" s="31">
        <v>60</v>
      </c>
      <c r="L26" s="40" t="s">
        <v>39</v>
      </c>
      <c r="M26" s="41" t="s">
        <v>97</v>
      </c>
      <c r="N26" s="32">
        <v>18</v>
      </c>
      <c r="O26" s="93">
        <v>15</v>
      </c>
      <c r="P26" s="33">
        <v>0.33399999999999996</v>
      </c>
      <c r="Q26" s="34">
        <v>9.99</v>
      </c>
      <c r="R26" s="8"/>
      <c r="S26" s="94">
        <f t="shared" si="3"/>
        <v>0</v>
      </c>
    </row>
    <row r="27" spans="1:19" ht="13.5" customHeight="1" x14ac:dyDescent="0.25">
      <c r="A27" s="142"/>
      <c r="B27" s="142" t="s">
        <v>0</v>
      </c>
      <c r="C27" s="142" t="s">
        <v>2</v>
      </c>
      <c r="D27" s="142" t="s">
        <v>1</v>
      </c>
      <c r="E27" s="142" t="s">
        <v>112</v>
      </c>
      <c r="F27" s="142" t="s">
        <v>113</v>
      </c>
      <c r="G27" s="142" t="s">
        <v>114</v>
      </c>
      <c r="H27" s="145" t="s">
        <v>115</v>
      </c>
      <c r="I27" s="142" t="s">
        <v>3</v>
      </c>
      <c r="K27" s="21">
        <v>61</v>
      </c>
      <c r="L27" s="22" t="s">
        <v>40</v>
      </c>
      <c r="M27" s="23" t="s">
        <v>97</v>
      </c>
      <c r="N27" s="24" t="s">
        <v>95</v>
      </c>
      <c r="O27" s="25">
        <v>19.5</v>
      </c>
      <c r="P27" s="26">
        <v>0.23589743589743589</v>
      </c>
      <c r="Q27" s="27">
        <v>14.9</v>
      </c>
      <c r="R27" s="5"/>
      <c r="S27" s="44">
        <f t="shared" si="3"/>
        <v>0</v>
      </c>
    </row>
    <row r="28" spans="1:19" ht="13.5" customHeight="1" x14ac:dyDescent="0.25">
      <c r="A28" s="142"/>
      <c r="B28" s="142"/>
      <c r="C28" s="142"/>
      <c r="D28" s="142"/>
      <c r="E28" s="142"/>
      <c r="F28" s="142"/>
      <c r="G28" s="142"/>
      <c r="H28" s="145"/>
      <c r="I28" s="142"/>
      <c r="K28" s="31">
        <v>62</v>
      </c>
      <c r="L28" s="40" t="s">
        <v>19</v>
      </c>
      <c r="M28" s="41" t="s">
        <v>97</v>
      </c>
      <c r="N28" s="32">
        <v>18</v>
      </c>
      <c r="O28" s="93">
        <v>24.9</v>
      </c>
      <c r="P28" s="33">
        <v>0.32128514056224899</v>
      </c>
      <c r="Q28" s="34">
        <v>16.899999999999999</v>
      </c>
      <c r="R28" s="8"/>
      <c r="S28" s="94">
        <f t="shared" si="3"/>
        <v>0</v>
      </c>
    </row>
    <row r="29" spans="1:19" ht="13.5" customHeight="1" x14ac:dyDescent="0.25">
      <c r="A29" s="55"/>
      <c r="B29" s="56" t="s">
        <v>125</v>
      </c>
      <c r="C29" s="73"/>
      <c r="D29" s="74"/>
      <c r="E29" s="57"/>
      <c r="F29" s="57"/>
      <c r="G29" s="57"/>
      <c r="H29" s="58"/>
      <c r="I29" s="59"/>
      <c r="K29" s="21">
        <v>63</v>
      </c>
      <c r="L29" s="22" t="s">
        <v>20</v>
      </c>
      <c r="M29" s="23" t="s">
        <v>97</v>
      </c>
      <c r="N29" s="24">
        <v>18</v>
      </c>
      <c r="O29" s="25">
        <v>24.9</v>
      </c>
      <c r="P29" s="26">
        <v>0.32128514056224899</v>
      </c>
      <c r="Q29" s="27">
        <v>16.899999999999999</v>
      </c>
      <c r="R29" s="5"/>
      <c r="S29" s="44">
        <f t="shared" si="3"/>
        <v>0</v>
      </c>
    </row>
    <row r="30" spans="1:19" ht="13.5" customHeight="1" x14ac:dyDescent="0.25">
      <c r="A30" s="21">
        <v>1</v>
      </c>
      <c r="B30" s="22" t="s">
        <v>223</v>
      </c>
      <c r="C30" s="23" t="s">
        <v>4</v>
      </c>
      <c r="D30" s="24" t="s">
        <v>95</v>
      </c>
      <c r="E30" s="25">
        <v>8.9</v>
      </c>
      <c r="F30" s="26">
        <v>0.55168539325842691</v>
      </c>
      <c r="G30" s="27">
        <v>3.99</v>
      </c>
      <c r="H30" s="6"/>
      <c r="I30" s="27">
        <f>G30*6*H30</f>
        <v>0</v>
      </c>
      <c r="K30" s="55"/>
      <c r="L30" s="56" t="s">
        <v>122</v>
      </c>
      <c r="M30" s="73"/>
      <c r="N30" s="74"/>
      <c r="O30" s="57"/>
      <c r="P30" s="57"/>
      <c r="Q30" s="57"/>
      <c r="R30" s="58"/>
      <c r="S30" s="84"/>
    </row>
    <row r="31" spans="1:19" ht="13.5" customHeight="1" x14ac:dyDescent="0.25">
      <c r="A31" s="31">
        <v>2</v>
      </c>
      <c r="B31" s="40" t="s">
        <v>224</v>
      </c>
      <c r="C31" s="41" t="s">
        <v>4</v>
      </c>
      <c r="D31" s="32">
        <v>18</v>
      </c>
      <c r="E31" s="93">
        <v>7.99</v>
      </c>
      <c r="F31" s="33">
        <v>0.37546933667083854</v>
      </c>
      <c r="G31" s="34">
        <v>4.99</v>
      </c>
      <c r="H31" s="8"/>
      <c r="I31" s="34">
        <f t="shared" ref="I31:I45" si="4">G31*6*H31</f>
        <v>0</v>
      </c>
      <c r="K31" s="21">
        <v>65</v>
      </c>
      <c r="L31" s="22" t="s">
        <v>18</v>
      </c>
      <c r="M31" s="23" t="s">
        <v>4</v>
      </c>
      <c r="N31" s="24">
        <v>9</v>
      </c>
      <c r="O31" s="25">
        <v>8.9</v>
      </c>
      <c r="P31" s="26">
        <v>0.55168539325842691</v>
      </c>
      <c r="Q31" s="27">
        <v>3.99</v>
      </c>
      <c r="R31" s="6"/>
      <c r="S31" s="44">
        <f t="shared" si="3"/>
        <v>0</v>
      </c>
    </row>
    <row r="32" spans="1:19" ht="13.5" customHeight="1" x14ac:dyDescent="0.25">
      <c r="A32" s="21">
        <v>3</v>
      </c>
      <c r="B32" s="35" t="s">
        <v>225</v>
      </c>
      <c r="C32" s="23" t="s">
        <v>4</v>
      </c>
      <c r="D32" s="36">
        <v>18</v>
      </c>
      <c r="E32" s="37">
        <v>6.99</v>
      </c>
      <c r="F32" s="38">
        <v>0.57224606580829751</v>
      </c>
      <c r="G32" s="39">
        <v>2.99</v>
      </c>
      <c r="H32" s="7"/>
      <c r="I32" s="27">
        <f t="shared" si="4"/>
        <v>0</v>
      </c>
      <c r="K32" s="31">
        <v>66</v>
      </c>
      <c r="L32" s="40" t="s">
        <v>41</v>
      </c>
      <c r="M32" s="41" t="s">
        <v>98</v>
      </c>
      <c r="N32" s="32">
        <v>18</v>
      </c>
      <c r="O32" s="93">
        <v>8.9</v>
      </c>
      <c r="P32" s="33">
        <v>0.43932584269662922</v>
      </c>
      <c r="Q32" s="34">
        <v>4.99</v>
      </c>
      <c r="R32" s="8"/>
      <c r="S32" s="94">
        <f t="shared" si="3"/>
        <v>0</v>
      </c>
    </row>
    <row r="33" spans="1:21" ht="13.5" customHeight="1" x14ac:dyDescent="0.25">
      <c r="A33" s="31">
        <v>4</v>
      </c>
      <c r="B33" s="40" t="s">
        <v>226</v>
      </c>
      <c r="C33" s="41" t="s">
        <v>4</v>
      </c>
      <c r="D33" s="32" t="s">
        <v>95</v>
      </c>
      <c r="E33" s="93">
        <v>7.99</v>
      </c>
      <c r="F33" s="33">
        <v>0.37546933667083854</v>
      </c>
      <c r="G33" s="34">
        <v>4.99</v>
      </c>
      <c r="H33" s="8"/>
      <c r="I33" s="34">
        <f t="shared" si="4"/>
        <v>0</v>
      </c>
      <c r="K33" s="21">
        <v>67</v>
      </c>
      <c r="L33" s="22" t="s">
        <v>42</v>
      </c>
      <c r="M33" s="23" t="s">
        <v>97</v>
      </c>
      <c r="N33" s="24">
        <v>18</v>
      </c>
      <c r="O33" s="25">
        <v>8.9</v>
      </c>
      <c r="P33" s="26">
        <v>0.43932584269662922</v>
      </c>
      <c r="Q33" s="27">
        <v>4.99</v>
      </c>
      <c r="R33" s="6"/>
      <c r="S33" s="44">
        <f t="shared" si="3"/>
        <v>0</v>
      </c>
    </row>
    <row r="34" spans="1:21" ht="13.5" customHeight="1" x14ac:dyDescent="0.25">
      <c r="A34" s="21">
        <v>5</v>
      </c>
      <c r="B34" s="22" t="s">
        <v>227</v>
      </c>
      <c r="C34" s="23" t="s">
        <v>4</v>
      </c>
      <c r="D34" s="24" t="s">
        <v>96</v>
      </c>
      <c r="E34" s="25">
        <v>10.5</v>
      </c>
      <c r="F34" s="26">
        <v>0.52476190476190476</v>
      </c>
      <c r="G34" s="27">
        <v>4.99</v>
      </c>
      <c r="H34" s="5"/>
      <c r="I34" s="27">
        <f t="shared" si="4"/>
        <v>0</v>
      </c>
      <c r="K34" s="31">
        <v>68</v>
      </c>
      <c r="L34" s="40" t="s">
        <v>27</v>
      </c>
      <c r="M34" s="41" t="s">
        <v>97</v>
      </c>
      <c r="N34" s="32">
        <v>18</v>
      </c>
      <c r="O34" s="93">
        <v>13.9</v>
      </c>
      <c r="P34" s="33">
        <v>0.49712230215827335</v>
      </c>
      <c r="Q34" s="34">
        <v>6.99</v>
      </c>
      <c r="R34" s="8"/>
      <c r="S34" s="94">
        <f t="shared" si="3"/>
        <v>0</v>
      </c>
    </row>
    <row r="35" spans="1:21" ht="13.5" customHeight="1" x14ac:dyDescent="0.25">
      <c r="A35" s="31">
        <v>6</v>
      </c>
      <c r="B35" s="40" t="s">
        <v>228</v>
      </c>
      <c r="C35" s="41" t="s">
        <v>4</v>
      </c>
      <c r="D35" s="32">
        <v>18</v>
      </c>
      <c r="E35" s="93">
        <v>9.9</v>
      </c>
      <c r="F35" s="33">
        <v>0.39494949494949494</v>
      </c>
      <c r="G35" s="34">
        <v>5.99</v>
      </c>
      <c r="H35" s="8"/>
      <c r="I35" s="34">
        <f t="shared" si="4"/>
        <v>0</v>
      </c>
      <c r="K35" s="21">
        <v>69</v>
      </c>
      <c r="L35" s="22" t="s">
        <v>33</v>
      </c>
      <c r="M35" s="23" t="s">
        <v>97</v>
      </c>
      <c r="N35" s="24">
        <v>14</v>
      </c>
      <c r="O35" s="25">
        <v>12.9</v>
      </c>
      <c r="P35" s="26">
        <v>0.38062015503875968</v>
      </c>
      <c r="Q35" s="27">
        <v>7.99</v>
      </c>
      <c r="R35" s="5"/>
      <c r="S35" s="44">
        <f t="shared" si="3"/>
        <v>0</v>
      </c>
    </row>
    <row r="36" spans="1:21" ht="13.5" customHeight="1" x14ac:dyDescent="0.25">
      <c r="A36" s="21">
        <v>7</v>
      </c>
      <c r="B36" s="22" t="s">
        <v>229</v>
      </c>
      <c r="C36" s="23" t="s">
        <v>4</v>
      </c>
      <c r="D36" s="24"/>
      <c r="E36" s="25">
        <v>12.9</v>
      </c>
      <c r="F36" s="26">
        <v>0.38062015503875968</v>
      </c>
      <c r="G36" s="27">
        <v>7.99</v>
      </c>
      <c r="H36" s="5"/>
      <c r="I36" s="27">
        <f t="shared" si="4"/>
        <v>0</v>
      </c>
      <c r="K36" s="55"/>
      <c r="L36" s="56" t="s">
        <v>121</v>
      </c>
      <c r="M36" s="73"/>
      <c r="N36" s="74"/>
      <c r="O36" s="57"/>
      <c r="P36" s="57"/>
      <c r="Q36" s="57"/>
      <c r="R36" s="58"/>
      <c r="S36" s="59"/>
    </row>
    <row r="37" spans="1:21" ht="13.5" customHeight="1" x14ac:dyDescent="0.25">
      <c r="A37" s="31">
        <v>8</v>
      </c>
      <c r="B37" s="40" t="s">
        <v>230</v>
      </c>
      <c r="C37" s="41" t="s">
        <v>4</v>
      </c>
      <c r="D37" s="32" t="s">
        <v>95</v>
      </c>
      <c r="E37" s="93">
        <v>11.9</v>
      </c>
      <c r="F37" s="33">
        <v>0.32857142857142857</v>
      </c>
      <c r="G37" s="34">
        <v>7.99</v>
      </c>
      <c r="H37" s="8"/>
      <c r="I37" s="34">
        <f t="shared" si="4"/>
        <v>0</v>
      </c>
      <c r="K37" s="21">
        <v>71</v>
      </c>
      <c r="L37" s="22" t="s">
        <v>126</v>
      </c>
      <c r="M37" s="23" t="s">
        <v>4</v>
      </c>
      <c r="N37" s="24">
        <v>18</v>
      </c>
      <c r="O37" s="25">
        <v>9.9</v>
      </c>
      <c r="P37" s="26">
        <v>0.29393939393939394</v>
      </c>
      <c r="Q37" s="27">
        <v>6.99</v>
      </c>
      <c r="R37" s="6"/>
      <c r="S37" s="44">
        <f>Q37*6*R37</f>
        <v>0</v>
      </c>
      <c r="U37" s="111"/>
    </row>
    <row r="38" spans="1:21" ht="13.5" customHeight="1" x14ac:dyDescent="0.25">
      <c r="A38" s="65">
        <v>9</v>
      </c>
      <c r="B38" s="66" t="s">
        <v>231</v>
      </c>
      <c r="C38" s="23" t="s">
        <v>4</v>
      </c>
      <c r="D38" s="68">
        <v>18</v>
      </c>
      <c r="E38" s="69">
        <v>12.9</v>
      </c>
      <c r="F38" s="70">
        <v>0.45813953488372094</v>
      </c>
      <c r="G38" s="71">
        <v>6.99</v>
      </c>
      <c r="H38" s="72"/>
      <c r="I38" s="27">
        <f t="shared" si="4"/>
        <v>0</v>
      </c>
      <c r="K38" s="31">
        <v>72</v>
      </c>
      <c r="L38" s="40" t="s">
        <v>127</v>
      </c>
      <c r="M38" s="41" t="s">
        <v>97</v>
      </c>
      <c r="N38" s="32">
        <v>18</v>
      </c>
      <c r="O38" s="93">
        <v>12.9</v>
      </c>
      <c r="P38" s="33">
        <v>0.38062015503875968</v>
      </c>
      <c r="Q38" s="34">
        <v>7.99</v>
      </c>
      <c r="R38" s="8"/>
      <c r="S38" s="94">
        <f t="shared" ref="S38:S46" si="5">Q38*6*R38</f>
        <v>0</v>
      </c>
    </row>
    <row r="39" spans="1:21" ht="13.5" customHeight="1" x14ac:dyDescent="0.25">
      <c r="A39" s="31">
        <v>10</v>
      </c>
      <c r="B39" s="40" t="s">
        <v>232</v>
      </c>
      <c r="C39" s="41" t="s">
        <v>4</v>
      </c>
      <c r="D39" s="32" t="s">
        <v>95</v>
      </c>
      <c r="E39" s="93">
        <v>12</v>
      </c>
      <c r="F39" s="33">
        <v>0.41749999999999998</v>
      </c>
      <c r="G39" s="34">
        <v>6.99</v>
      </c>
      <c r="H39" s="8"/>
      <c r="I39" s="34">
        <f t="shared" si="4"/>
        <v>0</v>
      </c>
      <c r="K39" s="21">
        <v>73</v>
      </c>
      <c r="L39" s="22" t="s">
        <v>129</v>
      </c>
      <c r="M39" s="23" t="s">
        <v>97</v>
      </c>
      <c r="N39" s="24">
        <v>18</v>
      </c>
      <c r="O39" s="25">
        <v>12</v>
      </c>
      <c r="P39" s="26">
        <v>0.50083333333333335</v>
      </c>
      <c r="Q39" s="27">
        <v>5.99</v>
      </c>
      <c r="R39" s="5"/>
      <c r="S39" s="44">
        <f t="shared" si="5"/>
        <v>0</v>
      </c>
    </row>
    <row r="40" spans="1:21" ht="13.5" customHeight="1" x14ac:dyDescent="0.25">
      <c r="A40" s="65">
        <v>11</v>
      </c>
      <c r="B40" s="66" t="s">
        <v>233</v>
      </c>
      <c r="C40" s="23" t="s">
        <v>4</v>
      </c>
      <c r="D40" s="68">
        <v>18</v>
      </c>
      <c r="E40" s="69">
        <v>15</v>
      </c>
      <c r="F40" s="70">
        <v>0.40666666666666662</v>
      </c>
      <c r="G40" s="71">
        <v>8.9</v>
      </c>
      <c r="H40" s="72"/>
      <c r="I40" s="27">
        <f t="shared" si="4"/>
        <v>0</v>
      </c>
      <c r="K40" s="31">
        <v>74</v>
      </c>
      <c r="L40" s="40" t="s">
        <v>128</v>
      </c>
      <c r="M40" s="41" t="s">
        <v>97</v>
      </c>
      <c r="N40" s="32">
        <v>18</v>
      </c>
      <c r="O40" s="93">
        <v>11</v>
      </c>
      <c r="P40" s="33">
        <v>0.36454545454545451</v>
      </c>
      <c r="Q40" s="34">
        <v>6.99</v>
      </c>
      <c r="R40" s="8"/>
      <c r="S40" s="94">
        <f t="shared" si="5"/>
        <v>0</v>
      </c>
    </row>
    <row r="41" spans="1:21" ht="13.5" customHeight="1" x14ac:dyDescent="0.25">
      <c r="A41" s="31">
        <v>12</v>
      </c>
      <c r="B41" s="40" t="s">
        <v>234</v>
      </c>
      <c r="C41" s="41" t="s">
        <v>4</v>
      </c>
      <c r="D41" s="32">
        <v>18</v>
      </c>
      <c r="E41" s="93">
        <v>19.899999999999999</v>
      </c>
      <c r="F41" s="33">
        <v>0.35175879396984916</v>
      </c>
      <c r="G41" s="34">
        <v>12.9</v>
      </c>
      <c r="H41" s="8"/>
      <c r="I41" s="34">
        <f t="shared" si="4"/>
        <v>0</v>
      </c>
      <c r="K41" s="21">
        <v>75</v>
      </c>
      <c r="L41" s="22" t="s">
        <v>130</v>
      </c>
      <c r="M41" s="23" t="s">
        <v>97</v>
      </c>
      <c r="N41" s="24">
        <v>18</v>
      </c>
      <c r="O41" s="25">
        <v>15</v>
      </c>
      <c r="P41" s="26">
        <v>0.40066666666666667</v>
      </c>
      <c r="Q41" s="27">
        <v>8.99</v>
      </c>
      <c r="R41" s="5"/>
      <c r="S41" s="44">
        <f t="shared" si="5"/>
        <v>0</v>
      </c>
    </row>
    <row r="42" spans="1:21" ht="13.5" customHeight="1" x14ac:dyDescent="0.25">
      <c r="A42" s="21">
        <v>13</v>
      </c>
      <c r="B42" s="42" t="s">
        <v>235</v>
      </c>
      <c r="C42" s="23" t="s">
        <v>4</v>
      </c>
      <c r="D42" s="24">
        <v>18</v>
      </c>
      <c r="E42" s="25">
        <v>18.899999999999999</v>
      </c>
      <c r="F42" s="26">
        <v>0.26455026455026448</v>
      </c>
      <c r="G42" s="27">
        <v>13.9</v>
      </c>
      <c r="H42" s="6"/>
      <c r="I42" s="27">
        <f t="shared" si="4"/>
        <v>0</v>
      </c>
      <c r="K42" s="31">
        <v>77</v>
      </c>
      <c r="L42" s="40" t="s">
        <v>131</v>
      </c>
      <c r="M42" s="41" t="s">
        <v>97</v>
      </c>
      <c r="N42" s="32" t="s">
        <v>95</v>
      </c>
      <c r="O42" s="93">
        <v>9</v>
      </c>
      <c r="P42" s="33">
        <v>0.55666666666666664</v>
      </c>
      <c r="Q42" s="34">
        <v>3.99</v>
      </c>
      <c r="R42" s="8"/>
      <c r="S42" s="94">
        <f t="shared" si="5"/>
        <v>0</v>
      </c>
    </row>
    <row r="43" spans="1:21" ht="13.5" customHeight="1" x14ac:dyDescent="0.25">
      <c r="A43" s="31">
        <v>14</v>
      </c>
      <c r="B43" s="105" t="s">
        <v>236</v>
      </c>
      <c r="C43" s="41" t="s">
        <v>4</v>
      </c>
      <c r="D43" s="32">
        <v>16</v>
      </c>
      <c r="E43" s="93">
        <v>19.899999999999999</v>
      </c>
      <c r="F43" s="33">
        <v>0.2512562814070351</v>
      </c>
      <c r="G43" s="34">
        <v>14.9</v>
      </c>
      <c r="H43" s="8"/>
      <c r="I43" s="34">
        <f t="shared" si="4"/>
        <v>0</v>
      </c>
      <c r="K43" s="21">
        <v>78</v>
      </c>
      <c r="L43" s="22" t="s">
        <v>132</v>
      </c>
      <c r="M43" s="23" t="s">
        <v>97</v>
      </c>
      <c r="N43" s="24">
        <v>18</v>
      </c>
      <c r="O43" s="25">
        <v>11</v>
      </c>
      <c r="P43" s="26">
        <v>0.54636363636363638</v>
      </c>
      <c r="Q43" s="27">
        <v>4.99</v>
      </c>
      <c r="R43" s="5"/>
      <c r="S43" s="44">
        <f t="shared" si="5"/>
        <v>0</v>
      </c>
    </row>
    <row r="44" spans="1:21" ht="13.5" customHeight="1" x14ac:dyDescent="0.25">
      <c r="A44" s="43">
        <v>15</v>
      </c>
      <c r="B44" s="35" t="s">
        <v>237</v>
      </c>
      <c r="C44" s="23" t="s">
        <v>4</v>
      </c>
      <c r="D44" s="36">
        <v>18</v>
      </c>
      <c r="E44" s="37">
        <v>19.899999999999999</v>
      </c>
      <c r="F44" s="38">
        <v>0.2512562814070351</v>
      </c>
      <c r="G44" s="39">
        <v>14.9</v>
      </c>
      <c r="H44" s="7"/>
      <c r="I44" s="27">
        <f t="shared" si="4"/>
        <v>0</v>
      </c>
      <c r="K44" s="31">
        <v>79</v>
      </c>
      <c r="L44" s="40" t="s">
        <v>133</v>
      </c>
      <c r="M44" s="41" t="s">
        <v>98</v>
      </c>
      <c r="N44" s="32">
        <v>18</v>
      </c>
      <c r="O44" s="93">
        <v>11</v>
      </c>
      <c r="P44" s="33">
        <v>0.54636363636363638</v>
      </c>
      <c r="Q44" s="34">
        <v>4.99</v>
      </c>
      <c r="R44" s="8"/>
      <c r="S44" s="94">
        <f t="shared" si="5"/>
        <v>0</v>
      </c>
    </row>
    <row r="45" spans="1:21" ht="13.5" customHeight="1" x14ac:dyDescent="0.25">
      <c r="A45" s="31">
        <v>16</v>
      </c>
      <c r="B45" s="40" t="s">
        <v>238</v>
      </c>
      <c r="C45" s="41" t="s">
        <v>4</v>
      </c>
      <c r="D45" s="32" t="s">
        <v>95</v>
      </c>
      <c r="E45" s="93">
        <v>21.9</v>
      </c>
      <c r="F45" s="33">
        <v>0.18264840182648404</v>
      </c>
      <c r="G45" s="34">
        <v>17.899999999999999</v>
      </c>
      <c r="H45" s="8"/>
      <c r="I45" s="34">
        <f t="shared" si="4"/>
        <v>0</v>
      </c>
      <c r="K45" s="21">
        <v>80</v>
      </c>
      <c r="L45" s="22" t="s">
        <v>134</v>
      </c>
      <c r="M45" s="23" t="s">
        <v>4</v>
      </c>
      <c r="N45" s="24">
        <v>18</v>
      </c>
      <c r="O45" s="25">
        <v>15</v>
      </c>
      <c r="P45" s="26">
        <v>0.47</v>
      </c>
      <c r="Q45" s="27">
        <v>7.95</v>
      </c>
      <c r="R45" s="5"/>
      <c r="S45" s="44">
        <f t="shared" si="5"/>
        <v>0</v>
      </c>
    </row>
    <row r="46" spans="1:21" ht="13.5" customHeight="1" x14ac:dyDescent="0.25">
      <c r="A46" s="55"/>
      <c r="B46" s="56" t="s">
        <v>124</v>
      </c>
      <c r="C46" s="73"/>
      <c r="D46" s="74"/>
      <c r="E46" s="57"/>
      <c r="F46" s="57"/>
      <c r="G46" s="57"/>
      <c r="H46" s="58"/>
      <c r="I46" s="59"/>
      <c r="K46" s="31">
        <v>81</v>
      </c>
      <c r="L46" s="40" t="s">
        <v>135</v>
      </c>
      <c r="M46" s="41" t="s">
        <v>97</v>
      </c>
      <c r="N46" s="32" t="s">
        <v>95</v>
      </c>
      <c r="O46" s="93">
        <v>15</v>
      </c>
      <c r="P46" s="33">
        <v>0.47</v>
      </c>
      <c r="Q46" s="34">
        <v>7.95</v>
      </c>
      <c r="R46" s="8"/>
      <c r="S46" s="94">
        <f t="shared" si="5"/>
        <v>0</v>
      </c>
    </row>
    <row r="47" spans="1:21" ht="13.5" customHeight="1" x14ac:dyDescent="0.25">
      <c r="A47" s="21">
        <v>17</v>
      </c>
      <c r="B47" s="22" t="s">
        <v>239</v>
      </c>
      <c r="C47" s="23" t="s">
        <v>97</v>
      </c>
      <c r="D47" s="24">
        <v>17</v>
      </c>
      <c r="E47" s="25">
        <v>8.9</v>
      </c>
      <c r="F47" s="26">
        <v>0.55168539325842691</v>
      </c>
      <c r="G47" s="27">
        <v>3.99</v>
      </c>
      <c r="H47" s="6"/>
      <c r="I47" s="27">
        <f>G47*6*H47</f>
        <v>0</v>
      </c>
      <c r="K47" s="55"/>
      <c r="L47" s="56" t="s">
        <v>123</v>
      </c>
      <c r="M47" s="73"/>
      <c r="N47" s="74"/>
      <c r="O47" s="57"/>
      <c r="P47" s="57"/>
      <c r="Q47" s="57"/>
      <c r="R47" s="58"/>
      <c r="S47" s="59"/>
    </row>
    <row r="48" spans="1:21" ht="13.5" customHeight="1" x14ac:dyDescent="0.25">
      <c r="A48" s="31">
        <v>18</v>
      </c>
      <c r="B48" s="40" t="s">
        <v>240</v>
      </c>
      <c r="C48" s="41" t="s">
        <v>97</v>
      </c>
      <c r="D48" s="32">
        <v>18</v>
      </c>
      <c r="E48" s="93">
        <v>6.99</v>
      </c>
      <c r="F48" s="33">
        <v>0.57224606580829751</v>
      </c>
      <c r="G48" s="34">
        <v>2.99</v>
      </c>
      <c r="H48" s="8"/>
      <c r="I48" s="34">
        <f t="shared" ref="I48:I72" si="6">G48*6*H48</f>
        <v>0</v>
      </c>
      <c r="K48" s="21">
        <v>83</v>
      </c>
      <c r="L48" s="22" t="s">
        <v>43</v>
      </c>
      <c r="M48" s="23" t="s">
        <v>4</v>
      </c>
      <c r="N48" s="24" t="s">
        <v>95</v>
      </c>
      <c r="O48" s="25">
        <v>8.9</v>
      </c>
      <c r="P48" s="26">
        <v>0.55168539325842691</v>
      </c>
      <c r="Q48" s="27">
        <v>3.99</v>
      </c>
      <c r="R48" s="5"/>
      <c r="S48" s="44">
        <f>Q48*6*R48</f>
        <v>0</v>
      </c>
    </row>
    <row r="49" spans="1:19" ht="13.5" customHeight="1" x14ac:dyDescent="0.25">
      <c r="A49" s="21">
        <v>19</v>
      </c>
      <c r="B49" s="22" t="s">
        <v>241</v>
      </c>
      <c r="C49" s="23" t="s">
        <v>97</v>
      </c>
      <c r="D49" s="24"/>
      <c r="E49" s="25">
        <v>5.95</v>
      </c>
      <c r="F49" s="26">
        <v>0.39663865546218491</v>
      </c>
      <c r="G49" s="27">
        <v>3.59</v>
      </c>
      <c r="H49" s="6"/>
      <c r="I49" s="27">
        <f t="shared" si="6"/>
        <v>0</v>
      </c>
      <c r="K49" s="31">
        <v>84</v>
      </c>
      <c r="L49" s="40" t="s">
        <v>21</v>
      </c>
      <c r="M49" s="41" t="s">
        <v>4</v>
      </c>
      <c r="N49" s="32" t="s">
        <v>95</v>
      </c>
      <c r="O49" s="93">
        <v>9.9</v>
      </c>
      <c r="P49" s="33">
        <v>0.59696969696969693</v>
      </c>
      <c r="Q49" s="34">
        <v>3.99</v>
      </c>
      <c r="R49" s="8"/>
      <c r="S49" s="94">
        <f t="shared" ref="S49:S61" si="7">Q49*6*R49</f>
        <v>0</v>
      </c>
    </row>
    <row r="50" spans="1:19" ht="13.5" customHeight="1" x14ac:dyDescent="0.25">
      <c r="A50" s="31">
        <v>20</v>
      </c>
      <c r="B50" s="89" t="s">
        <v>242</v>
      </c>
      <c r="C50" s="41" t="s">
        <v>98</v>
      </c>
      <c r="D50" s="32"/>
      <c r="E50" s="93">
        <v>5.95</v>
      </c>
      <c r="F50" s="33">
        <v>0.57983193277310929</v>
      </c>
      <c r="G50" s="34">
        <v>2.5</v>
      </c>
      <c r="H50" s="8"/>
      <c r="I50" s="34">
        <f t="shared" si="6"/>
        <v>0</v>
      </c>
      <c r="K50" s="21">
        <v>85</v>
      </c>
      <c r="L50" s="22" t="s">
        <v>6</v>
      </c>
      <c r="M50" s="23" t="s">
        <v>97</v>
      </c>
      <c r="N50" s="24" t="s">
        <v>95</v>
      </c>
      <c r="O50" s="25">
        <v>11.9</v>
      </c>
      <c r="P50" s="26">
        <v>0.58067226890756307</v>
      </c>
      <c r="Q50" s="27">
        <v>4.99</v>
      </c>
      <c r="R50" s="6"/>
      <c r="S50" s="44">
        <f t="shared" si="7"/>
        <v>0</v>
      </c>
    </row>
    <row r="51" spans="1:19" ht="13.5" customHeight="1" x14ac:dyDescent="0.25">
      <c r="A51" s="21">
        <v>21</v>
      </c>
      <c r="B51" s="30" t="s">
        <v>243</v>
      </c>
      <c r="C51" s="23" t="s">
        <v>97</v>
      </c>
      <c r="D51" s="24">
        <v>18</v>
      </c>
      <c r="E51" s="25">
        <v>8.9</v>
      </c>
      <c r="F51" s="26">
        <v>0.55168539325842691</v>
      </c>
      <c r="G51" s="27">
        <v>3.99</v>
      </c>
      <c r="H51" s="6"/>
      <c r="I51" s="27">
        <f t="shared" si="6"/>
        <v>0</v>
      </c>
      <c r="K51" s="31">
        <v>86</v>
      </c>
      <c r="L51" s="40" t="s">
        <v>7</v>
      </c>
      <c r="M51" s="41" t="s">
        <v>97</v>
      </c>
      <c r="N51" s="32" t="s">
        <v>118</v>
      </c>
      <c r="O51" s="93">
        <v>12.9</v>
      </c>
      <c r="P51" s="33">
        <v>0.53565891472868221</v>
      </c>
      <c r="Q51" s="34">
        <v>5.99</v>
      </c>
      <c r="R51" s="8"/>
      <c r="S51" s="94">
        <f t="shared" si="7"/>
        <v>0</v>
      </c>
    </row>
    <row r="52" spans="1:19" ht="13.5" customHeight="1" x14ac:dyDescent="0.25">
      <c r="A52" s="31">
        <v>22</v>
      </c>
      <c r="B52" s="40" t="s">
        <v>244</v>
      </c>
      <c r="C52" s="41" t="s">
        <v>97</v>
      </c>
      <c r="D52" s="32">
        <v>16</v>
      </c>
      <c r="E52" s="93">
        <v>9.9</v>
      </c>
      <c r="F52" s="33">
        <v>0.49595959595959593</v>
      </c>
      <c r="G52" s="34">
        <v>4.99</v>
      </c>
      <c r="H52" s="8"/>
      <c r="I52" s="34">
        <f t="shared" si="6"/>
        <v>0</v>
      </c>
      <c r="K52" s="21">
        <v>87</v>
      </c>
      <c r="L52" s="22" t="s">
        <v>44</v>
      </c>
      <c r="M52" s="23" t="s">
        <v>4</v>
      </c>
      <c r="N52" s="24">
        <v>18</v>
      </c>
      <c r="O52" s="25">
        <v>9.9</v>
      </c>
      <c r="P52" s="26">
        <v>0.39494949494949494</v>
      </c>
      <c r="Q52" s="27">
        <v>5.99</v>
      </c>
      <c r="R52" s="5"/>
      <c r="S52" s="44">
        <f t="shared" si="7"/>
        <v>0</v>
      </c>
    </row>
    <row r="53" spans="1:19" ht="13.5" customHeight="1" x14ac:dyDescent="0.25">
      <c r="A53" s="21">
        <v>23</v>
      </c>
      <c r="B53" s="22" t="s">
        <v>245</v>
      </c>
      <c r="C53" s="23" t="s">
        <v>97</v>
      </c>
      <c r="D53" s="24" t="s">
        <v>99</v>
      </c>
      <c r="E53" s="25">
        <v>8.9499999999999993</v>
      </c>
      <c r="F53" s="26">
        <v>0.55418994413407818</v>
      </c>
      <c r="G53" s="27">
        <v>3.99</v>
      </c>
      <c r="H53" s="6"/>
      <c r="I53" s="27">
        <f t="shared" si="6"/>
        <v>0</v>
      </c>
      <c r="K53" s="31">
        <v>89</v>
      </c>
      <c r="L53" s="40" t="s">
        <v>45</v>
      </c>
      <c r="M53" s="41" t="s">
        <v>97</v>
      </c>
      <c r="N53" s="32">
        <v>16</v>
      </c>
      <c r="O53" s="93">
        <v>12.9</v>
      </c>
      <c r="P53" s="33">
        <v>0.38062015503875968</v>
      </c>
      <c r="Q53" s="34">
        <v>7.99</v>
      </c>
      <c r="R53" s="8"/>
      <c r="S53" s="94">
        <f t="shared" si="7"/>
        <v>0</v>
      </c>
    </row>
    <row r="54" spans="1:19" ht="13.5" customHeight="1" x14ac:dyDescent="0.25">
      <c r="A54" s="31">
        <v>24</v>
      </c>
      <c r="B54" s="40" t="s">
        <v>246</v>
      </c>
      <c r="C54" s="41" t="s">
        <v>97</v>
      </c>
      <c r="D54" s="32">
        <v>13</v>
      </c>
      <c r="E54" s="93">
        <v>7.99</v>
      </c>
      <c r="F54" s="33">
        <v>0.37546933667083854</v>
      </c>
      <c r="G54" s="34">
        <v>4.99</v>
      </c>
      <c r="H54" s="8"/>
      <c r="I54" s="34">
        <f t="shared" si="6"/>
        <v>0</v>
      </c>
      <c r="K54" s="21">
        <v>90</v>
      </c>
      <c r="L54" s="22" t="s">
        <v>137</v>
      </c>
      <c r="M54" s="97" t="s">
        <v>111</v>
      </c>
      <c r="N54" s="24">
        <v>17</v>
      </c>
      <c r="O54" s="25">
        <v>77.400000000000006</v>
      </c>
      <c r="P54" s="26">
        <v>0.38062015503875979</v>
      </c>
      <c r="Q54" s="27">
        <v>47.94</v>
      </c>
      <c r="R54" s="5"/>
      <c r="S54" s="44">
        <f>Q54*R54</f>
        <v>0</v>
      </c>
    </row>
    <row r="55" spans="1:19" ht="13.5" customHeight="1" x14ac:dyDescent="0.25">
      <c r="A55" s="21">
        <v>25</v>
      </c>
      <c r="B55" s="22" t="s">
        <v>247</v>
      </c>
      <c r="C55" s="23" t="s">
        <v>97</v>
      </c>
      <c r="D55" s="24">
        <v>16</v>
      </c>
      <c r="E55" s="25">
        <v>11.9</v>
      </c>
      <c r="F55" s="26">
        <v>0.49663865546218489</v>
      </c>
      <c r="G55" s="27">
        <v>5.99</v>
      </c>
      <c r="H55" s="5"/>
      <c r="I55" s="27">
        <f t="shared" si="6"/>
        <v>0</v>
      </c>
      <c r="K55" s="31">
        <v>91</v>
      </c>
      <c r="L55" s="40" t="s">
        <v>136</v>
      </c>
      <c r="M55" s="41" t="s">
        <v>4</v>
      </c>
      <c r="N55" s="32" t="s">
        <v>100</v>
      </c>
      <c r="O55" s="93">
        <v>119.69999999999999</v>
      </c>
      <c r="P55" s="33">
        <v>0.25062656641604003</v>
      </c>
      <c r="Q55" s="34">
        <v>89.7</v>
      </c>
      <c r="R55" s="8"/>
      <c r="S55" s="94">
        <f>Q55*R55</f>
        <v>0</v>
      </c>
    </row>
    <row r="56" spans="1:19" ht="13.5" customHeight="1" x14ac:dyDescent="0.25">
      <c r="A56" s="31">
        <v>26</v>
      </c>
      <c r="B56" s="40" t="s">
        <v>248</v>
      </c>
      <c r="C56" s="41" t="s">
        <v>97</v>
      </c>
      <c r="D56" s="32">
        <v>16</v>
      </c>
      <c r="E56" s="93">
        <v>11.99</v>
      </c>
      <c r="F56" s="33">
        <v>0.4170141784820684</v>
      </c>
      <c r="G56" s="34">
        <v>6.99</v>
      </c>
      <c r="H56" s="8"/>
      <c r="I56" s="34">
        <f t="shared" si="6"/>
        <v>0</v>
      </c>
      <c r="K56" s="21">
        <v>92</v>
      </c>
      <c r="L56" s="22" t="s">
        <v>22</v>
      </c>
      <c r="M56" s="23" t="s">
        <v>97</v>
      </c>
      <c r="N56" s="24">
        <v>18</v>
      </c>
      <c r="O56" s="25">
        <v>29.9</v>
      </c>
      <c r="P56" s="26">
        <v>0.26755852842809363</v>
      </c>
      <c r="Q56" s="27">
        <v>21.9</v>
      </c>
      <c r="R56" s="6"/>
      <c r="S56" s="44">
        <f t="shared" si="7"/>
        <v>0</v>
      </c>
    </row>
    <row r="57" spans="1:19" ht="13.5" customHeight="1" x14ac:dyDescent="0.25">
      <c r="A57" s="21">
        <v>27</v>
      </c>
      <c r="B57" s="22" t="s">
        <v>249</v>
      </c>
      <c r="C57" s="23" t="s">
        <v>97</v>
      </c>
      <c r="D57" s="24" t="s">
        <v>100</v>
      </c>
      <c r="E57" s="25">
        <v>9.99</v>
      </c>
      <c r="F57" s="26">
        <v>0.3003003003003003</v>
      </c>
      <c r="G57" s="27">
        <v>6.99</v>
      </c>
      <c r="H57" s="5"/>
      <c r="I57" s="27">
        <f t="shared" si="6"/>
        <v>0</v>
      </c>
      <c r="K57" s="31">
        <v>93</v>
      </c>
      <c r="L57" s="40" t="s">
        <v>11</v>
      </c>
      <c r="M57" s="41" t="s">
        <v>97</v>
      </c>
      <c r="N57" s="32">
        <v>18</v>
      </c>
      <c r="O57" s="93">
        <v>11.9</v>
      </c>
      <c r="P57" s="33">
        <v>0.49663865546218489</v>
      </c>
      <c r="Q57" s="34">
        <v>5.99</v>
      </c>
      <c r="R57" s="8"/>
      <c r="S57" s="94">
        <f t="shared" si="7"/>
        <v>0</v>
      </c>
    </row>
    <row r="58" spans="1:19" ht="13.5" customHeight="1" x14ac:dyDescent="0.25">
      <c r="A58" s="31">
        <v>29</v>
      </c>
      <c r="B58" s="40" t="s">
        <v>250</v>
      </c>
      <c r="C58" s="41" t="s">
        <v>97</v>
      </c>
      <c r="D58" s="32">
        <v>18</v>
      </c>
      <c r="E58" s="93">
        <v>12.5</v>
      </c>
      <c r="F58" s="33">
        <v>0.52079999999999993</v>
      </c>
      <c r="G58" s="34">
        <v>5.99</v>
      </c>
      <c r="H58" s="8"/>
      <c r="I58" s="34">
        <f t="shared" si="6"/>
        <v>0</v>
      </c>
      <c r="K58" s="55"/>
      <c r="L58" s="56" t="s">
        <v>138</v>
      </c>
      <c r="M58" s="73"/>
      <c r="N58" s="74"/>
      <c r="O58" s="57"/>
      <c r="P58" s="57"/>
      <c r="Q58" s="57"/>
      <c r="R58" s="58"/>
      <c r="S58" s="59"/>
    </row>
    <row r="59" spans="1:19" ht="13.5" customHeight="1" x14ac:dyDescent="0.25">
      <c r="A59" s="21">
        <v>30</v>
      </c>
      <c r="B59" s="22" t="s">
        <v>251</v>
      </c>
      <c r="C59" s="23" t="s">
        <v>97</v>
      </c>
      <c r="D59" s="24">
        <v>18</v>
      </c>
      <c r="E59" s="25">
        <v>11.9</v>
      </c>
      <c r="F59" s="26">
        <v>0.45378151260504201</v>
      </c>
      <c r="G59" s="27">
        <v>6.5</v>
      </c>
      <c r="H59" s="5"/>
      <c r="I59" s="27">
        <f t="shared" si="6"/>
        <v>0</v>
      </c>
      <c r="K59" s="21">
        <v>94</v>
      </c>
      <c r="L59" s="22" t="s">
        <v>46</v>
      </c>
      <c r="M59" s="23" t="s">
        <v>98</v>
      </c>
      <c r="N59" s="24">
        <v>18</v>
      </c>
      <c r="O59" s="25">
        <v>8</v>
      </c>
      <c r="P59" s="26">
        <v>0.50124999999999997</v>
      </c>
      <c r="Q59" s="27">
        <v>3.99</v>
      </c>
      <c r="R59" s="5"/>
      <c r="S59" s="44">
        <f>Q59*6*R59</f>
        <v>0</v>
      </c>
    </row>
    <row r="60" spans="1:19" ht="13.5" customHeight="1" x14ac:dyDescent="0.25">
      <c r="A60" s="31">
        <v>31</v>
      </c>
      <c r="B60" s="40" t="s">
        <v>252</v>
      </c>
      <c r="C60" s="41" t="s">
        <v>97</v>
      </c>
      <c r="D60" s="32" t="s">
        <v>95</v>
      </c>
      <c r="E60" s="93">
        <v>12.9</v>
      </c>
      <c r="F60" s="33">
        <v>0.38759689922480617</v>
      </c>
      <c r="G60" s="34">
        <v>7.9</v>
      </c>
      <c r="H60" s="8"/>
      <c r="I60" s="34">
        <f t="shared" si="6"/>
        <v>0</v>
      </c>
      <c r="K60" s="31">
        <v>95</v>
      </c>
      <c r="L60" s="40" t="s">
        <v>47</v>
      </c>
      <c r="M60" s="41" t="s">
        <v>98</v>
      </c>
      <c r="N60" s="32">
        <v>18</v>
      </c>
      <c r="O60" s="93">
        <v>15.99</v>
      </c>
      <c r="P60" s="33">
        <v>0.43777360850531583</v>
      </c>
      <c r="Q60" s="34">
        <v>8.99</v>
      </c>
      <c r="R60" s="8"/>
      <c r="S60" s="94">
        <f t="shared" si="7"/>
        <v>0</v>
      </c>
    </row>
    <row r="61" spans="1:19" ht="13.5" customHeight="1" x14ac:dyDescent="0.25">
      <c r="A61" s="21">
        <v>32</v>
      </c>
      <c r="B61" s="22" t="s">
        <v>253</v>
      </c>
      <c r="C61" s="23" t="s">
        <v>97</v>
      </c>
      <c r="D61" s="24">
        <v>18</v>
      </c>
      <c r="E61" s="25">
        <v>8.5</v>
      </c>
      <c r="F61" s="26">
        <v>0.17764705882352938</v>
      </c>
      <c r="G61" s="27">
        <v>6.99</v>
      </c>
      <c r="H61" s="5"/>
      <c r="I61" s="27">
        <f t="shared" si="6"/>
        <v>0</v>
      </c>
      <c r="K61" s="21">
        <v>96</v>
      </c>
      <c r="L61" s="22" t="s">
        <v>48</v>
      </c>
      <c r="M61" s="23" t="s">
        <v>98</v>
      </c>
      <c r="N61" s="24">
        <v>18</v>
      </c>
      <c r="O61" s="25">
        <v>12.9</v>
      </c>
      <c r="P61" s="26">
        <v>0.45813953488372094</v>
      </c>
      <c r="Q61" s="27">
        <v>6.99</v>
      </c>
      <c r="R61" s="5"/>
      <c r="S61" s="44">
        <f t="shared" si="7"/>
        <v>0</v>
      </c>
    </row>
    <row r="62" spans="1:19" ht="13.5" customHeight="1" x14ac:dyDescent="0.25">
      <c r="A62" s="31">
        <v>33</v>
      </c>
      <c r="B62" s="40" t="s">
        <v>254</v>
      </c>
      <c r="C62" s="41" t="s">
        <v>97</v>
      </c>
      <c r="D62" s="32"/>
      <c r="E62" s="93">
        <v>9.9</v>
      </c>
      <c r="F62" s="33">
        <v>0.29393939393939394</v>
      </c>
      <c r="G62" s="34">
        <v>6.99</v>
      </c>
      <c r="H62" s="8"/>
      <c r="I62" s="34">
        <f t="shared" si="6"/>
        <v>0</v>
      </c>
      <c r="K62" s="55"/>
      <c r="L62" s="56" t="s">
        <v>139</v>
      </c>
      <c r="M62" s="73"/>
      <c r="N62" s="74"/>
      <c r="O62" s="57"/>
      <c r="P62" s="57"/>
      <c r="Q62" s="57"/>
      <c r="R62" s="58"/>
      <c r="S62" s="59"/>
    </row>
    <row r="63" spans="1:19" ht="13.5" customHeight="1" x14ac:dyDescent="0.25">
      <c r="A63" s="21">
        <v>34</v>
      </c>
      <c r="B63" s="22" t="s">
        <v>255</v>
      </c>
      <c r="C63" s="23" t="s">
        <v>97</v>
      </c>
      <c r="D63" s="24" t="s">
        <v>95</v>
      </c>
      <c r="E63" s="25">
        <v>12</v>
      </c>
      <c r="F63" s="26">
        <v>0.33416666666666667</v>
      </c>
      <c r="G63" s="27">
        <v>7.99</v>
      </c>
      <c r="H63" s="6"/>
      <c r="I63" s="27">
        <f t="shared" si="6"/>
        <v>0</v>
      </c>
      <c r="K63" s="21">
        <v>97</v>
      </c>
      <c r="L63" s="22" t="s">
        <v>49</v>
      </c>
      <c r="M63" s="23" t="s">
        <v>97</v>
      </c>
      <c r="N63" s="24" t="s">
        <v>95</v>
      </c>
      <c r="O63" s="25">
        <v>6.99</v>
      </c>
      <c r="P63" s="26">
        <v>0.57224606580829751</v>
      </c>
      <c r="Q63" s="27">
        <v>2.99</v>
      </c>
      <c r="R63" s="5"/>
      <c r="S63" s="44">
        <f>Q63*6*R63</f>
        <v>0</v>
      </c>
    </row>
    <row r="64" spans="1:19" ht="13.5" customHeight="1" x14ac:dyDescent="0.25">
      <c r="A64" s="31">
        <v>35</v>
      </c>
      <c r="B64" s="40" t="s">
        <v>256</v>
      </c>
      <c r="C64" s="41" t="s">
        <v>97</v>
      </c>
      <c r="D64" s="32" t="s">
        <v>95</v>
      </c>
      <c r="E64" s="93">
        <v>13.9</v>
      </c>
      <c r="F64" s="33">
        <v>0.35323741007194243</v>
      </c>
      <c r="G64" s="34">
        <v>8.99</v>
      </c>
      <c r="H64" s="8"/>
      <c r="I64" s="34">
        <f t="shared" si="6"/>
        <v>0</v>
      </c>
      <c r="K64" s="31">
        <v>98</v>
      </c>
      <c r="L64" s="40" t="s">
        <v>50</v>
      </c>
      <c r="M64" s="41" t="s">
        <v>97</v>
      </c>
      <c r="N64" s="32" t="s">
        <v>95</v>
      </c>
      <c r="O64" s="93">
        <v>7.9</v>
      </c>
      <c r="P64" s="33">
        <v>0.49493670886075947</v>
      </c>
      <c r="Q64" s="34">
        <v>3.99</v>
      </c>
      <c r="R64" s="8"/>
      <c r="S64" s="94">
        <f t="shared" ref="S64:S72" si="8">Q64*6*R64</f>
        <v>0</v>
      </c>
    </row>
    <row r="65" spans="1:19" ht="13.5" customHeight="1" x14ac:dyDescent="0.25">
      <c r="A65" s="21">
        <v>36</v>
      </c>
      <c r="B65" s="22" t="s">
        <v>257</v>
      </c>
      <c r="C65" s="23" t="s">
        <v>97</v>
      </c>
      <c r="D65" s="24">
        <v>18</v>
      </c>
      <c r="E65" s="25">
        <v>15.9</v>
      </c>
      <c r="F65" s="26">
        <v>0.37735849056603771</v>
      </c>
      <c r="G65" s="27">
        <v>9.9</v>
      </c>
      <c r="H65" s="5"/>
      <c r="I65" s="27">
        <f t="shared" si="6"/>
        <v>0</v>
      </c>
      <c r="K65" s="21">
        <v>99</v>
      </c>
      <c r="L65" s="22" t="s">
        <v>51</v>
      </c>
      <c r="M65" s="23" t="s">
        <v>4</v>
      </c>
      <c r="N65" s="24">
        <v>18</v>
      </c>
      <c r="O65" s="25">
        <v>9.9</v>
      </c>
      <c r="P65" s="26">
        <v>0.49595959595959593</v>
      </c>
      <c r="Q65" s="27">
        <v>4.99</v>
      </c>
      <c r="R65" s="6"/>
      <c r="S65" s="44">
        <f t="shared" si="8"/>
        <v>0</v>
      </c>
    </row>
    <row r="66" spans="1:19" ht="13.5" customHeight="1" x14ac:dyDescent="0.25">
      <c r="A66" s="31">
        <v>37</v>
      </c>
      <c r="B66" s="40" t="s">
        <v>258</v>
      </c>
      <c r="C66" s="41" t="s">
        <v>97</v>
      </c>
      <c r="D66" s="32" t="s">
        <v>95</v>
      </c>
      <c r="E66" s="93">
        <v>19.899999999999999</v>
      </c>
      <c r="F66" s="33">
        <v>0.49798994974874367</v>
      </c>
      <c r="G66" s="34">
        <v>9.99</v>
      </c>
      <c r="H66" s="8"/>
      <c r="I66" s="34">
        <f t="shared" si="6"/>
        <v>0</v>
      </c>
      <c r="K66" s="31">
        <v>100</v>
      </c>
      <c r="L66" s="40" t="s">
        <v>52</v>
      </c>
      <c r="M66" s="41" t="s">
        <v>97</v>
      </c>
      <c r="N66" s="32">
        <v>17</v>
      </c>
      <c r="O66" s="93">
        <v>8.9</v>
      </c>
      <c r="P66" s="33">
        <v>0.43932584269662922</v>
      </c>
      <c r="Q66" s="34">
        <v>4.99</v>
      </c>
      <c r="R66" s="8"/>
      <c r="S66" s="94">
        <f t="shared" si="8"/>
        <v>0</v>
      </c>
    </row>
    <row r="67" spans="1:19" ht="13.5" customHeight="1" x14ac:dyDescent="0.25">
      <c r="A67" s="21">
        <v>38</v>
      </c>
      <c r="B67" s="22" t="s">
        <v>259</v>
      </c>
      <c r="C67" s="23" t="s">
        <v>97</v>
      </c>
      <c r="D67" s="24">
        <v>18</v>
      </c>
      <c r="E67" s="25">
        <v>13.9</v>
      </c>
      <c r="F67" s="26">
        <v>0.35323741007194243</v>
      </c>
      <c r="G67" s="27">
        <v>8.99</v>
      </c>
      <c r="H67" s="6"/>
      <c r="I67" s="27">
        <f t="shared" si="6"/>
        <v>0</v>
      </c>
      <c r="K67" s="21">
        <v>101</v>
      </c>
      <c r="L67" s="22" t="s">
        <v>53</v>
      </c>
      <c r="M67" s="23" t="s">
        <v>97</v>
      </c>
      <c r="N67" s="24">
        <v>18</v>
      </c>
      <c r="O67" s="25">
        <v>8.9</v>
      </c>
      <c r="P67" s="26">
        <v>0.43932584269662922</v>
      </c>
      <c r="Q67" s="27">
        <v>4.99</v>
      </c>
      <c r="R67" s="5"/>
      <c r="S67" s="44">
        <f t="shared" si="8"/>
        <v>0</v>
      </c>
    </row>
    <row r="68" spans="1:19" ht="13.5" customHeight="1" x14ac:dyDescent="0.25">
      <c r="A68" s="31">
        <v>39</v>
      </c>
      <c r="B68" s="40" t="s">
        <v>260</v>
      </c>
      <c r="C68" s="41" t="s">
        <v>97</v>
      </c>
      <c r="D68" s="32">
        <v>18</v>
      </c>
      <c r="E68" s="93">
        <v>18.899999999999999</v>
      </c>
      <c r="F68" s="33">
        <v>0.37037037037037029</v>
      </c>
      <c r="G68" s="34">
        <v>11.9</v>
      </c>
      <c r="H68" s="8"/>
      <c r="I68" s="34">
        <f t="shared" si="6"/>
        <v>0</v>
      </c>
      <c r="K68" s="31">
        <v>102</v>
      </c>
      <c r="L68" s="40" t="s">
        <v>54</v>
      </c>
      <c r="M68" s="41" t="s">
        <v>98</v>
      </c>
      <c r="N68" s="32">
        <v>18</v>
      </c>
      <c r="O68" s="93">
        <v>8.9</v>
      </c>
      <c r="P68" s="33">
        <v>0.32696629213483147</v>
      </c>
      <c r="Q68" s="34">
        <v>5.99</v>
      </c>
      <c r="R68" s="8"/>
      <c r="S68" s="94">
        <f t="shared" si="8"/>
        <v>0</v>
      </c>
    </row>
    <row r="69" spans="1:19" ht="13.5" customHeight="1" x14ac:dyDescent="0.25">
      <c r="A69" s="21">
        <v>40</v>
      </c>
      <c r="B69" s="22" t="s">
        <v>261</v>
      </c>
      <c r="C69" s="23" t="s">
        <v>97</v>
      </c>
      <c r="D69" s="24" t="s">
        <v>95</v>
      </c>
      <c r="E69" s="25">
        <v>17.899999999999999</v>
      </c>
      <c r="F69" s="26">
        <v>0.27932960893854741</v>
      </c>
      <c r="G69" s="27">
        <v>12.9</v>
      </c>
      <c r="H69" s="6"/>
      <c r="I69" s="27">
        <f t="shared" si="6"/>
        <v>0</v>
      </c>
      <c r="K69" s="21">
        <v>103</v>
      </c>
      <c r="L69" s="22" t="s">
        <v>12</v>
      </c>
      <c r="M69" s="23" t="s">
        <v>4</v>
      </c>
      <c r="N69" s="24">
        <v>18</v>
      </c>
      <c r="O69" s="25">
        <v>8.9</v>
      </c>
      <c r="P69" s="26">
        <v>0.32696629213483147</v>
      </c>
      <c r="Q69" s="27">
        <v>5.99</v>
      </c>
      <c r="R69" s="6"/>
      <c r="S69" s="44">
        <f t="shared" si="8"/>
        <v>0</v>
      </c>
    </row>
    <row r="70" spans="1:19" ht="13.5" customHeight="1" x14ac:dyDescent="0.25">
      <c r="A70" s="31">
        <v>41</v>
      </c>
      <c r="B70" s="40" t="s">
        <v>262</v>
      </c>
      <c r="C70" s="41" t="s">
        <v>97</v>
      </c>
      <c r="D70" s="32">
        <v>18</v>
      </c>
      <c r="E70" s="93">
        <v>19.899999999999999</v>
      </c>
      <c r="F70" s="33">
        <v>0.30150753768844213</v>
      </c>
      <c r="G70" s="34">
        <v>13.9</v>
      </c>
      <c r="H70" s="8"/>
      <c r="I70" s="34">
        <f t="shared" si="6"/>
        <v>0</v>
      </c>
      <c r="K70" s="31">
        <v>104</v>
      </c>
      <c r="L70" s="40" t="s">
        <v>13</v>
      </c>
      <c r="M70" s="41" t="s">
        <v>97</v>
      </c>
      <c r="N70" s="32" t="s">
        <v>140</v>
      </c>
      <c r="O70" s="93">
        <v>9.5</v>
      </c>
      <c r="P70" s="33">
        <v>0.36947368421052629</v>
      </c>
      <c r="Q70" s="34">
        <v>5.99</v>
      </c>
      <c r="R70" s="8"/>
      <c r="S70" s="94">
        <f t="shared" si="8"/>
        <v>0</v>
      </c>
    </row>
    <row r="71" spans="1:19" ht="13.5" customHeight="1" x14ac:dyDescent="0.25">
      <c r="A71" s="21">
        <v>42</v>
      </c>
      <c r="B71" s="22" t="s">
        <v>263</v>
      </c>
      <c r="C71" s="23" t="s">
        <v>97</v>
      </c>
      <c r="D71" s="24">
        <v>18</v>
      </c>
      <c r="E71" s="25">
        <v>24.9</v>
      </c>
      <c r="F71" s="26">
        <v>0.36144578313253006</v>
      </c>
      <c r="G71" s="27">
        <v>15.9</v>
      </c>
      <c r="H71" s="6"/>
      <c r="I71" s="27">
        <f t="shared" si="6"/>
        <v>0</v>
      </c>
      <c r="K71" s="21">
        <v>106</v>
      </c>
      <c r="L71" s="22" t="s">
        <v>55</v>
      </c>
      <c r="M71" s="23" t="s">
        <v>97</v>
      </c>
      <c r="N71" s="24">
        <v>17</v>
      </c>
      <c r="O71" s="25">
        <v>9.9</v>
      </c>
      <c r="P71" s="26">
        <v>0.69797979797979792</v>
      </c>
      <c r="Q71" s="27">
        <v>2.99</v>
      </c>
      <c r="R71" s="6"/>
      <c r="S71" s="44">
        <f t="shared" si="8"/>
        <v>0</v>
      </c>
    </row>
    <row r="72" spans="1:19" ht="13.5" customHeight="1" x14ac:dyDescent="0.25">
      <c r="A72" s="31">
        <v>43</v>
      </c>
      <c r="B72" s="89" t="s">
        <v>264</v>
      </c>
      <c r="C72" s="41" t="s">
        <v>97</v>
      </c>
      <c r="D72" s="32" t="s">
        <v>100</v>
      </c>
      <c r="E72" s="90">
        <v>27.9</v>
      </c>
      <c r="F72" s="33">
        <v>0.28673835125448033</v>
      </c>
      <c r="G72" s="91">
        <v>19.899999999999999</v>
      </c>
      <c r="H72" s="8"/>
      <c r="I72" s="34">
        <f t="shared" si="6"/>
        <v>0</v>
      </c>
      <c r="K72" s="31">
        <v>107</v>
      </c>
      <c r="L72" s="40" t="s">
        <v>141</v>
      </c>
      <c r="M72" s="41" t="s">
        <v>98</v>
      </c>
      <c r="N72" s="32">
        <v>18</v>
      </c>
      <c r="O72" s="93">
        <v>11</v>
      </c>
      <c r="P72" s="33">
        <v>0.27363636363636362</v>
      </c>
      <c r="Q72" s="34">
        <v>7.99</v>
      </c>
      <c r="R72" s="8"/>
      <c r="S72" s="94">
        <f t="shared" si="8"/>
        <v>0</v>
      </c>
    </row>
    <row r="73" spans="1:19" ht="13.5" customHeight="1" x14ac:dyDescent="0.25">
      <c r="A73" s="75"/>
      <c r="B73" s="76"/>
      <c r="C73" s="75"/>
      <c r="D73" s="77"/>
      <c r="E73" s="78"/>
      <c r="F73" s="79"/>
      <c r="G73" s="78"/>
      <c r="H73" s="80"/>
      <c r="I73" s="81"/>
      <c r="K73" s="75"/>
      <c r="L73" s="82"/>
      <c r="M73" s="83"/>
      <c r="N73" s="77"/>
      <c r="O73" s="49"/>
      <c r="P73" s="79"/>
      <c r="Q73" s="49"/>
      <c r="R73" s="80"/>
      <c r="S73" s="49"/>
    </row>
    <row r="74" spans="1:19" ht="13.5" customHeight="1" x14ac:dyDescent="0.25">
      <c r="A74" s="3"/>
      <c r="B74" s="3"/>
      <c r="C74" s="3"/>
      <c r="D74" s="3"/>
      <c r="E74" s="3"/>
      <c r="F74" s="3"/>
      <c r="G74" s="3"/>
      <c r="H74" s="13"/>
      <c r="I74" s="3"/>
      <c r="K74" s="45"/>
      <c r="L74" s="46"/>
      <c r="M74" s="47"/>
      <c r="N74" s="48"/>
      <c r="O74" s="49"/>
      <c r="P74" s="50"/>
      <c r="Q74" s="51"/>
      <c r="R74" s="20"/>
      <c r="S74" s="53"/>
    </row>
    <row r="75" spans="1:19" s="3" customFormat="1" ht="13.5" customHeight="1" x14ac:dyDescent="0.25">
      <c r="A75" s="142"/>
      <c r="B75" s="142" t="s">
        <v>0</v>
      </c>
      <c r="C75" s="143" t="s">
        <v>2</v>
      </c>
      <c r="D75" s="143" t="s">
        <v>1</v>
      </c>
      <c r="E75" s="142" t="s">
        <v>112</v>
      </c>
      <c r="F75" s="142" t="s">
        <v>113</v>
      </c>
      <c r="G75" s="142" t="s">
        <v>114</v>
      </c>
      <c r="H75" s="145" t="s">
        <v>115</v>
      </c>
      <c r="I75" s="142" t="s">
        <v>3</v>
      </c>
      <c r="K75" s="142"/>
      <c r="L75" s="142" t="s">
        <v>0</v>
      </c>
      <c r="M75" s="143" t="s">
        <v>2</v>
      </c>
      <c r="N75" s="143" t="s">
        <v>1</v>
      </c>
      <c r="O75" s="142" t="s">
        <v>112</v>
      </c>
      <c r="P75" s="142" t="s">
        <v>113</v>
      </c>
      <c r="Q75" s="142" t="s">
        <v>114</v>
      </c>
      <c r="R75" s="145" t="s">
        <v>115</v>
      </c>
      <c r="S75" s="142" t="s">
        <v>3</v>
      </c>
    </row>
    <row r="76" spans="1:19" s="3" customFormat="1" ht="13.5" customHeight="1" x14ac:dyDescent="0.25">
      <c r="A76" s="142"/>
      <c r="B76" s="142"/>
      <c r="C76" s="143"/>
      <c r="D76" s="143"/>
      <c r="E76" s="142"/>
      <c r="F76" s="142"/>
      <c r="G76" s="142"/>
      <c r="H76" s="145"/>
      <c r="I76" s="142"/>
      <c r="K76" s="142"/>
      <c r="L76" s="142"/>
      <c r="M76" s="143"/>
      <c r="N76" s="143"/>
      <c r="O76" s="142"/>
      <c r="P76" s="142"/>
      <c r="Q76" s="142"/>
      <c r="R76" s="145"/>
      <c r="S76" s="142"/>
    </row>
    <row r="77" spans="1:19" ht="13.5" customHeight="1" x14ac:dyDescent="0.25">
      <c r="A77" s="21">
        <v>108</v>
      </c>
      <c r="B77" s="22" t="s">
        <v>14</v>
      </c>
      <c r="C77" s="23" t="s">
        <v>97</v>
      </c>
      <c r="D77" s="24">
        <v>18</v>
      </c>
      <c r="E77" s="25">
        <v>14.9</v>
      </c>
      <c r="F77" s="26">
        <v>0.39664429530201345</v>
      </c>
      <c r="G77" s="27">
        <v>8.99</v>
      </c>
      <c r="H77" s="5"/>
      <c r="I77" s="27">
        <f>G77*6*H77</f>
        <v>0</v>
      </c>
      <c r="K77" s="21">
        <v>174</v>
      </c>
      <c r="L77" s="22" t="s">
        <v>183</v>
      </c>
      <c r="M77" s="23" t="s">
        <v>97</v>
      </c>
      <c r="N77" s="24">
        <v>17</v>
      </c>
      <c r="O77" s="25">
        <v>11.99</v>
      </c>
      <c r="P77" s="26">
        <v>0.50041701417848206</v>
      </c>
      <c r="Q77" s="27">
        <v>5.99</v>
      </c>
      <c r="R77" s="6"/>
      <c r="S77" s="44">
        <f t="shared" ref="S77:S87" si="9">Q77*6*R77</f>
        <v>0</v>
      </c>
    </row>
    <row r="78" spans="1:19" ht="13.5" customHeight="1" x14ac:dyDescent="0.25">
      <c r="A78" s="31">
        <v>109</v>
      </c>
      <c r="B78" s="40" t="s">
        <v>145</v>
      </c>
      <c r="C78" s="41" t="s">
        <v>97</v>
      </c>
      <c r="D78" s="32" t="s">
        <v>95</v>
      </c>
      <c r="E78" s="93">
        <v>15.9</v>
      </c>
      <c r="F78" s="33">
        <v>0.37169811320754714</v>
      </c>
      <c r="G78" s="34">
        <v>9.99</v>
      </c>
      <c r="H78" s="8"/>
      <c r="I78" s="34">
        <f t="shared" ref="I78:I82" si="10">G78*6*H78</f>
        <v>0</v>
      </c>
      <c r="K78" s="31">
        <v>175</v>
      </c>
      <c r="L78" s="40" t="s">
        <v>184</v>
      </c>
      <c r="M78" s="41" t="s">
        <v>4</v>
      </c>
      <c r="N78" s="32">
        <v>16</v>
      </c>
      <c r="O78" s="93">
        <v>9.9</v>
      </c>
      <c r="P78" s="33">
        <v>0.39494949494949494</v>
      </c>
      <c r="Q78" s="34">
        <v>5.99</v>
      </c>
      <c r="R78" s="8"/>
      <c r="S78" s="94">
        <f t="shared" si="9"/>
        <v>0</v>
      </c>
    </row>
    <row r="79" spans="1:19" ht="13.5" customHeight="1" x14ac:dyDescent="0.25">
      <c r="A79" s="21">
        <v>110</v>
      </c>
      <c r="B79" s="22" t="s">
        <v>142</v>
      </c>
      <c r="C79" s="23" t="s">
        <v>97</v>
      </c>
      <c r="D79" s="24">
        <v>17</v>
      </c>
      <c r="E79" s="25">
        <v>16.899999999999999</v>
      </c>
      <c r="F79" s="26">
        <v>0.35502958579881649</v>
      </c>
      <c r="G79" s="27">
        <v>10.9</v>
      </c>
      <c r="H79" s="6"/>
      <c r="I79" s="27">
        <f t="shared" si="10"/>
        <v>0</v>
      </c>
      <c r="K79" s="21">
        <v>176</v>
      </c>
      <c r="L79" s="22" t="s">
        <v>185</v>
      </c>
      <c r="M79" s="23" t="s">
        <v>97</v>
      </c>
      <c r="N79" s="24">
        <v>15</v>
      </c>
      <c r="O79" s="25">
        <v>9.9499999999999993</v>
      </c>
      <c r="P79" s="26">
        <v>0.39798994974874363</v>
      </c>
      <c r="Q79" s="27">
        <v>5.99</v>
      </c>
      <c r="R79" s="6"/>
      <c r="S79" s="44">
        <f t="shared" si="9"/>
        <v>0</v>
      </c>
    </row>
    <row r="80" spans="1:19" ht="13.5" customHeight="1" x14ac:dyDescent="0.25">
      <c r="A80" s="31">
        <v>111</v>
      </c>
      <c r="B80" s="40" t="s">
        <v>143</v>
      </c>
      <c r="C80" s="41" t="s">
        <v>97</v>
      </c>
      <c r="D80" s="32">
        <v>18</v>
      </c>
      <c r="E80" s="93">
        <v>18</v>
      </c>
      <c r="F80" s="33">
        <v>0.33888888888888885</v>
      </c>
      <c r="G80" s="34">
        <v>11.9</v>
      </c>
      <c r="H80" s="8"/>
      <c r="I80" s="34">
        <f t="shared" si="10"/>
        <v>0</v>
      </c>
      <c r="K80" s="31">
        <v>177</v>
      </c>
      <c r="L80" s="40" t="s">
        <v>186</v>
      </c>
      <c r="M80" s="41" t="s">
        <v>97</v>
      </c>
      <c r="N80" s="32" t="s">
        <v>95</v>
      </c>
      <c r="O80" s="93">
        <v>7.99</v>
      </c>
      <c r="P80" s="33">
        <v>0.25031289111389238</v>
      </c>
      <c r="Q80" s="34">
        <v>5.99</v>
      </c>
      <c r="R80" s="8"/>
      <c r="S80" s="94">
        <f t="shared" si="9"/>
        <v>0</v>
      </c>
    </row>
    <row r="81" spans="1:19" ht="13.5" customHeight="1" x14ac:dyDescent="0.25">
      <c r="A81" s="21">
        <v>112</v>
      </c>
      <c r="B81" s="22" t="s">
        <v>144</v>
      </c>
      <c r="C81" s="23" t="s">
        <v>97</v>
      </c>
      <c r="D81" s="24">
        <v>17</v>
      </c>
      <c r="E81" s="25">
        <v>11</v>
      </c>
      <c r="F81" s="26">
        <v>0.45545454545454545</v>
      </c>
      <c r="G81" s="27">
        <v>5.99</v>
      </c>
      <c r="H81" s="6"/>
      <c r="I81" s="27">
        <f t="shared" si="10"/>
        <v>0</v>
      </c>
      <c r="K81" s="21">
        <v>178</v>
      </c>
      <c r="L81" s="22" t="s">
        <v>187</v>
      </c>
      <c r="M81" s="23" t="s">
        <v>97</v>
      </c>
      <c r="N81" s="24">
        <v>16</v>
      </c>
      <c r="O81" s="25">
        <v>10.9</v>
      </c>
      <c r="P81" s="26">
        <v>0.35871559633027522</v>
      </c>
      <c r="Q81" s="27">
        <v>6.99</v>
      </c>
      <c r="R81" s="6"/>
      <c r="S81" s="44">
        <f t="shared" si="9"/>
        <v>0</v>
      </c>
    </row>
    <row r="82" spans="1:19" ht="13.5" customHeight="1" x14ac:dyDescent="0.25">
      <c r="A82" s="31">
        <v>113</v>
      </c>
      <c r="B82" s="40" t="s">
        <v>56</v>
      </c>
      <c r="C82" s="41" t="s">
        <v>97</v>
      </c>
      <c r="D82" s="32">
        <v>18</v>
      </c>
      <c r="E82" s="93">
        <v>11.5</v>
      </c>
      <c r="F82" s="33">
        <v>0.47913043478260869</v>
      </c>
      <c r="G82" s="34">
        <v>5.99</v>
      </c>
      <c r="H82" s="8"/>
      <c r="I82" s="34">
        <f t="shared" si="10"/>
        <v>0</v>
      </c>
      <c r="K82" s="31">
        <v>179</v>
      </c>
      <c r="L82" s="40" t="s">
        <v>188</v>
      </c>
      <c r="M82" s="41" t="s">
        <v>97</v>
      </c>
      <c r="N82" s="32">
        <v>17</v>
      </c>
      <c r="O82" s="93">
        <v>11.9</v>
      </c>
      <c r="P82" s="33">
        <v>0.32857142857142857</v>
      </c>
      <c r="Q82" s="34">
        <v>7.99</v>
      </c>
      <c r="R82" s="8"/>
      <c r="S82" s="94">
        <f t="shared" si="9"/>
        <v>0</v>
      </c>
    </row>
    <row r="83" spans="1:19" ht="13.5" customHeight="1" x14ac:dyDescent="0.25">
      <c r="A83" s="55"/>
      <c r="B83" s="56" t="s">
        <v>24</v>
      </c>
      <c r="C83" s="73"/>
      <c r="D83" s="74"/>
      <c r="E83" s="57"/>
      <c r="F83" s="57"/>
      <c r="G83" s="57"/>
      <c r="H83" s="58"/>
      <c r="I83" s="59"/>
      <c r="K83" s="21">
        <v>180</v>
      </c>
      <c r="L83" s="22" t="s">
        <v>189</v>
      </c>
      <c r="M83" s="23" t="s">
        <v>97</v>
      </c>
      <c r="N83" s="24">
        <v>17</v>
      </c>
      <c r="O83" s="25">
        <v>27.5</v>
      </c>
      <c r="P83" s="26">
        <v>0.49454545454545451</v>
      </c>
      <c r="Q83" s="27">
        <v>13.9</v>
      </c>
      <c r="R83" s="6"/>
      <c r="S83" s="44">
        <f t="shared" si="9"/>
        <v>0</v>
      </c>
    </row>
    <row r="84" spans="1:19" ht="13.5" customHeight="1" x14ac:dyDescent="0.25">
      <c r="A84" s="21">
        <v>114</v>
      </c>
      <c r="B84" s="52" t="s">
        <v>147</v>
      </c>
      <c r="C84" s="23"/>
      <c r="D84" s="98"/>
      <c r="E84" s="98"/>
      <c r="F84" s="99"/>
      <c r="G84" s="27">
        <v>19.899999999999999</v>
      </c>
      <c r="H84" s="5"/>
      <c r="I84" s="27">
        <f>G84*H84</f>
        <v>0</v>
      </c>
      <c r="K84" s="31">
        <v>181</v>
      </c>
      <c r="L84" s="40" t="s">
        <v>190</v>
      </c>
      <c r="M84" s="41" t="s">
        <v>97</v>
      </c>
      <c r="N84" s="32">
        <v>16</v>
      </c>
      <c r="O84" s="93">
        <v>23.5</v>
      </c>
      <c r="P84" s="33">
        <v>0.57489361702127662</v>
      </c>
      <c r="Q84" s="34">
        <v>9.99</v>
      </c>
      <c r="R84" s="8"/>
      <c r="S84" s="94">
        <f t="shared" si="9"/>
        <v>0</v>
      </c>
    </row>
    <row r="85" spans="1:19" ht="13.5" customHeight="1" x14ac:dyDescent="0.25">
      <c r="A85" s="31">
        <v>115</v>
      </c>
      <c r="B85" s="101" t="s">
        <v>146</v>
      </c>
      <c r="C85" s="41"/>
      <c r="D85" s="102"/>
      <c r="E85" s="102"/>
      <c r="F85" s="103"/>
      <c r="G85" s="34">
        <v>24.9</v>
      </c>
      <c r="H85" s="8"/>
      <c r="I85" s="34">
        <f t="shared" ref="I85:I88" si="11">G85*H85</f>
        <v>0</v>
      </c>
      <c r="K85" s="21">
        <v>182</v>
      </c>
      <c r="L85" s="22" t="s">
        <v>191</v>
      </c>
      <c r="M85" s="23" t="s">
        <v>97</v>
      </c>
      <c r="N85" s="24" t="s">
        <v>95</v>
      </c>
      <c r="O85" s="25">
        <v>19.899999999999999</v>
      </c>
      <c r="P85" s="26">
        <v>0.40201005025125625</v>
      </c>
      <c r="Q85" s="27">
        <v>11.9</v>
      </c>
      <c r="R85" s="6"/>
      <c r="S85" s="44">
        <f t="shared" si="9"/>
        <v>0</v>
      </c>
    </row>
    <row r="86" spans="1:19" ht="13.5" customHeight="1" x14ac:dyDescent="0.25">
      <c r="A86" s="21">
        <v>116</v>
      </c>
      <c r="B86" s="22" t="s">
        <v>148</v>
      </c>
      <c r="C86" s="23" t="s">
        <v>4</v>
      </c>
      <c r="D86" s="100"/>
      <c r="E86" s="98"/>
      <c r="F86" s="99"/>
      <c r="G86" s="27">
        <v>19.899999999999999</v>
      </c>
      <c r="H86" s="6"/>
      <c r="I86" s="27">
        <f t="shared" si="11"/>
        <v>0</v>
      </c>
      <c r="K86" s="31">
        <v>183</v>
      </c>
      <c r="L86" s="40" t="s">
        <v>192</v>
      </c>
      <c r="M86" s="41" t="s">
        <v>97</v>
      </c>
      <c r="N86" s="32" t="s">
        <v>118</v>
      </c>
      <c r="O86" s="93">
        <v>12</v>
      </c>
      <c r="P86" s="33">
        <v>0.50083333333333335</v>
      </c>
      <c r="Q86" s="34">
        <v>5.99</v>
      </c>
      <c r="R86" s="8"/>
      <c r="S86" s="94">
        <f t="shared" si="9"/>
        <v>0</v>
      </c>
    </row>
    <row r="87" spans="1:19" ht="13.5" customHeight="1" x14ac:dyDescent="0.25">
      <c r="A87" s="31">
        <v>117</v>
      </c>
      <c r="B87" s="40" t="s">
        <v>149</v>
      </c>
      <c r="C87" s="41" t="s">
        <v>98</v>
      </c>
      <c r="D87" s="104"/>
      <c r="E87" s="102"/>
      <c r="F87" s="103"/>
      <c r="G87" s="34">
        <v>19.899999999999999</v>
      </c>
      <c r="H87" s="8"/>
      <c r="I87" s="34">
        <f t="shared" si="11"/>
        <v>0</v>
      </c>
      <c r="K87" s="21">
        <v>184</v>
      </c>
      <c r="L87" s="22" t="s">
        <v>193</v>
      </c>
      <c r="M87" s="23" t="s">
        <v>97</v>
      </c>
      <c r="N87" s="24">
        <v>13</v>
      </c>
      <c r="O87" s="25">
        <v>17</v>
      </c>
      <c r="P87" s="26">
        <v>0.41764705882352937</v>
      </c>
      <c r="Q87" s="27">
        <v>9.9</v>
      </c>
      <c r="R87" s="6"/>
      <c r="S87" s="44">
        <f t="shared" si="9"/>
        <v>0</v>
      </c>
    </row>
    <row r="88" spans="1:19" ht="13.5" customHeight="1" x14ac:dyDescent="0.25">
      <c r="A88" s="21">
        <v>118</v>
      </c>
      <c r="B88" s="22" t="s">
        <v>150</v>
      </c>
      <c r="C88" s="23" t="s">
        <v>97</v>
      </c>
      <c r="D88" s="100"/>
      <c r="E88" s="98"/>
      <c r="F88" s="99"/>
      <c r="G88" s="27">
        <v>19.899999999999999</v>
      </c>
      <c r="H88" s="5"/>
      <c r="I88" s="27">
        <f t="shared" si="11"/>
        <v>0</v>
      </c>
      <c r="K88" s="55"/>
      <c r="L88" s="56" t="s">
        <v>203</v>
      </c>
      <c r="M88" s="73"/>
      <c r="N88" s="74"/>
      <c r="O88" s="57"/>
      <c r="P88" s="57"/>
      <c r="Q88" s="57"/>
      <c r="R88" s="58"/>
      <c r="S88" s="59"/>
    </row>
    <row r="89" spans="1:19" ht="13.5" customHeight="1" x14ac:dyDescent="0.25">
      <c r="A89" s="55"/>
      <c r="B89" s="56" t="s">
        <v>57</v>
      </c>
      <c r="C89" s="73"/>
      <c r="D89" s="74"/>
      <c r="E89" s="57"/>
      <c r="F89" s="57"/>
      <c r="G89" s="57"/>
      <c r="H89" s="58"/>
      <c r="I89" s="59"/>
      <c r="K89" s="21">
        <v>185</v>
      </c>
      <c r="L89" s="22" t="s">
        <v>197</v>
      </c>
      <c r="M89" s="23" t="s">
        <v>4</v>
      </c>
      <c r="N89" s="24">
        <v>18</v>
      </c>
      <c r="O89" s="25">
        <v>7.99</v>
      </c>
      <c r="P89" s="26">
        <v>0.62578222778473092</v>
      </c>
      <c r="Q89" s="27">
        <v>2.99</v>
      </c>
      <c r="R89" s="6"/>
      <c r="S89" s="44">
        <f t="shared" ref="S89:S96" si="12">Q89*6*R89</f>
        <v>0</v>
      </c>
    </row>
    <row r="90" spans="1:19" ht="13.5" customHeight="1" x14ac:dyDescent="0.25">
      <c r="A90" s="21">
        <v>120</v>
      </c>
      <c r="B90" s="22" t="s">
        <v>58</v>
      </c>
      <c r="C90" s="23" t="s">
        <v>97</v>
      </c>
      <c r="D90" s="24" t="s">
        <v>152</v>
      </c>
      <c r="E90" s="25">
        <v>8.9</v>
      </c>
      <c r="F90" s="26">
        <v>0.43932584269662922</v>
      </c>
      <c r="G90" s="27">
        <v>4.99</v>
      </c>
      <c r="H90" s="5"/>
      <c r="I90" s="27">
        <f>G90*6*H90</f>
        <v>0</v>
      </c>
      <c r="K90" s="31">
        <v>186</v>
      </c>
      <c r="L90" s="40" t="s">
        <v>195</v>
      </c>
      <c r="M90" s="41" t="s">
        <v>98</v>
      </c>
      <c r="N90" s="32">
        <v>18</v>
      </c>
      <c r="O90" s="93">
        <v>8.99</v>
      </c>
      <c r="P90" s="33">
        <v>0.66740823136818683</v>
      </c>
      <c r="Q90" s="34">
        <v>2.99</v>
      </c>
      <c r="R90" s="8"/>
      <c r="S90" s="94">
        <f t="shared" si="12"/>
        <v>0</v>
      </c>
    </row>
    <row r="91" spans="1:19" ht="13.5" customHeight="1" x14ac:dyDescent="0.25">
      <c r="A91" s="31">
        <v>121</v>
      </c>
      <c r="B91" s="40" t="s">
        <v>59</v>
      </c>
      <c r="C91" s="41" t="s">
        <v>97</v>
      </c>
      <c r="D91" s="32">
        <v>17</v>
      </c>
      <c r="E91" s="93">
        <v>8.9</v>
      </c>
      <c r="F91" s="33">
        <v>0.55168539325842691</v>
      </c>
      <c r="G91" s="34">
        <v>3.99</v>
      </c>
      <c r="H91" s="8"/>
      <c r="I91" s="34">
        <f t="shared" ref="I91:I100" si="13">G91*6*H91</f>
        <v>0</v>
      </c>
      <c r="K91" s="21">
        <v>187</v>
      </c>
      <c r="L91" s="22" t="s">
        <v>198</v>
      </c>
      <c r="M91" s="23" t="s">
        <v>4</v>
      </c>
      <c r="N91" s="24">
        <v>18</v>
      </c>
      <c r="O91" s="25">
        <v>5.99</v>
      </c>
      <c r="P91" s="26">
        <v>0.41569282136894825</v>
      </c>
      <c r="Q91" s="27">
        <v>3.5</v>
      </c>
      <c r="R91" s="6"/>
      <c r="S91" s="44">
        <f t="shared" si="12"/>
        <v>0</v>
      </c>
    </row>
    <row r="92" spans="1:19" ht="13.5" customHeight="1" x14ac:dyDescent="0.25">
      <c r="A92" s="21">
        <v>122</v>
      </c>
      <c r="B92" s="22" t="s">
        <v>15</v>
      </c>
      <c r="C92" s="23" t="s">
        <v>4</v>
      </c>
      <c r="D92" s="24">
        <v>16</v>
      </c>
      <c r="E92" s="25">
        <v>6.9</v>
      </c>
      <c r="F92" s="26">
        <v>0.49275362318840582</v>
      </c>
      <c r="G92" s="27">
        <v>3.5</v>
      </c>
      <c r="H92" s="5"/>
      <c r="I92" s="27">
        <f t="shared" si="13"/>
        <v>0</v>
      </c>
      <c r="K92" s="31">
        <v>188</v>
      </c>
      <c r="L92" s="40" t="s">
        <v>199</v>
      </c>
      <c r="M92" s="41" t="s">
        <v>4</v>
      </c>
      <c r="N92" s="32">
        <v>18</v>
      </c>
      <c r="O92" s="93">
        <v>11.9</v>
      </c>
      <c r="P92" s="33">
        <v>0.49663865546218489</v>
      </c>
      <c r="Q92" s="34">
        <v>5.99</v>
      </c>
      <c r="R92" s="8"/>
      <c r="S92" s="94">
        <f t="shared" si="12"/>
        <v>0</v>
      </c>
    </row>
    <row r="93" spans="1:19" ht="13.5" customHeight="1" x14ac:dyDescent="0.25">
      <c r="A93" s="31">
        <v>123</v>
      </c>
      <c r="B93" s="40" t="s">
        <v>23</v>
      </c>
      <c r="C93" s="41" t="s">
        <v>4</v>
      </c>
      <c r="D93" s="32">
        <v>18</v>
      </c>
      <c r="E93" s="93">
        <v>9.9</v>
      </c>
      <c r="F93" s="33">
        <v>0.49595959595959593</v>
      </c>
      <c r="G93" s="34">
        <v>4.99</v>
      </c>
      <c r="H93" s="8"/>
      <c r="I93" s="34">
        <f t="shared" si="13"/>
        <v>0</v>
      </c>
      <c r="K93" s="21">
        <v>189</v>
      </c>
      <c r="L93" s="22" t="s">
        <v>200</v>
      </c>
      <c r="M93" s="23" t="s">
        <v>4</v>
      </c>
      <c r="N93" s="24">
        <v>16</v>
      </c>
      <c r="O93" s="25">
        <v>10</v>
      </c>
      <c r="P93" s="26">
        <v>0.30099999999999999</v>
      </c>
      <c r="Q93" s="27">
        <v>6.99</v>
      </c>
      <c r="R93" s="6"/>
      <c r="S93" s="44">
        <f t="shared" si="12"/>
        <v>0</v>
      </c>
    </row>
    <row r="94" spans="1:19" ht="13.5" customHeight="1" x14ac:dyDescent="0.25">
      <c r="A94" s="21">
        <v>124</v>
      </c>
      <c r="B94" s="22" t="s">
        <v>60</v>
      </c>
      <c r="C94" s="23" t="s">
        <v>98</v>
      </c>
      <c r="D94" s="24">
        <v>18</v>
      </c>
      <c r="E94" s="25">
        <v>7.9</v>
      </c>
      <c r="F94" s="26">
        <v>0.36835443037974686</v>
      </c>
      <c r="G94" s="27">
        <v>4.99</v>
      </c>
      <c r="H94" s="5"/>
      <c r="I94" s="27">
        <f t="shared" si="13"/>
        <v>0</v>
      </c>
      <c r="K94" s="31">
        <v>190</v>
      </c>
      <c r="L94" s="40" t="s">
        <v>201</v>
      </c>
      <c r="M94" s="41" t="s">
        <v>4</v>
      </c>
      <c r="N94" s="32">
        <v>18</v>
      </c>
      <c r="O94" s="93">
        <v>12</v>
      </c>
      <c r="P94" s="33">
        <v>0.2508333333333333</v>
      </c>
      <c r="Q94" s="34">
        <v>8.99</v>
      </c>
      <c r="R94" s="8"/>
      <c r="S94" s="94">
        <f t="shared" si="12"/>
        <v>0</v>
      </c>
    </row>
    <row r="95" spans="1:19" ht="13.5" customHeight="1" x14ac:dyDescent="0.25">
      <c r="A95" s="31">
        <v>125</v>
      </c>
      <c r="B95" s="40" t="s">
        <v>61</v>
      </c>
      <c r="C95" s="41" t="s">
        <v>97</v>
      </c>
      <c r="D95" s="32" t="s">
        <v>152</v>
      </c>
      <c r="E95" s="93">
        <v>8.9</v>
      </c>
      <c r="F95" s="33">
        <v>0.55168539325842691</v>
      </c>
      <c r="G95" s="34">
        <v>3.99</v>
      </c>
      <c r="H95" s="8"/>
      <c r="I95" s="34">
        <f t="shared" si="13"/>
        <v>0</v>
      </c>
      <c r="K95" s="21">
        <v>191</v>
      </c>
      <c r="L95" s="22" t="s">
        <v>202</v>
      </c>
      <c r="M95" s="23" t="s">
        <v>4</v>
      </c>
      <c r="N95" s="24">
        <v>18</v>
      </c>
      <c r="O95" s="25">
        <v>19.899999999999999</v>
      </c>
      <c r="P95" s="26">
        <v>0.49798994974874367</v>
      </c>
      <c r="Q95" s="27">
        <v>9.99</v>
      </c>
      <c r="R95" s="6"/>
      <c r="S95" s="44">
        <f t="shared" si="12"/>
        <v>0</v>
      </c>
    </row>
    <row r="96" spans="1:19" ht="13.5" customHeight="1" x14ac:dyDescent="0.25">
      <c r="A96" s="21">
        <v>126</v>
      </c>
      <c r="B96" s="22" t="s">
        <v>8</v>
      </c>
      <c r="C96" s="23" t="s">
        <v>97</v>
      </c>
      <c r="D96" s="24">
        <v>17</v>
      </c>
      <c r="E96" s="25">
        <v>11</v>
      </c>
      <c r="F96" s="26">
        <v>0.45545454545454545</v>
      </c>
      <c r="G96" s="27">
        <v>5.99</v>
      </c>
      <c r="H96" s="6"/>
      <c r="I96" s="27">
        <f t="shared" si="13"/>
        <v>0</v>
      </c>
      <c r="K96" s="31">
        <v>192</v>
      </c>
      <c r="L96" s="40" t="s">
        <v>196</v>
      </c>
      <c r="M96" s="41" t="s">
        <v>4</v>
      </c>
      <c r="N96" s="32">
        <v>18</v>
      </c>
      <c r="O96" s="93">
        <v>17.899999999999999</v>
      </c>
      <c r="P96" s="33">
        <v>0.33519553072625691</v>
      </c>
      <c r="Q96" s="34">
        <v>11.9</v>
      </c>
      <c r="R96" s="8"/>
      <c r="S96" s="94">
        <f t="shared" si="12"/>
        <v>0</v>
      </c>
    </row>
    <row r="97" spans="1:19" ht="13.5" customHeight="1" x14ac:dyDescent="0.25">
      <c r="A97" s="31">
        <v>127</v>
      </c>
      <c r="B97" s="40" t="s">
        <v>151</v>
      </c>
      <c r="C97" s="41" t="s">
        <v>97</v>
      </c>
      <c r="D97" s="32">
        <v>18</v>
      </c>
      <c r="E97" s="93">
        <v>12.9</v>
      </c>
      <c r="F97" s="33">
        <v>0.53565891472868221</v>
      </c>
      <c r="G97" s="34">
        <v>5.99</v>
      </c>
      <c r="H97" s="8"/>
      <c r="I97" s="34">
        <f t="shared" si="13"/>
        <v>0</v>
      </c>
      <c r="K97" s="55"/>
      <c r="L97" s="56" t="s">
        <v>194</v>
      </c>
      <c r="M97" s="73"/>
      <c r="N97" s="74"/>
      <c r="O97" s="57"/>
      <c r="P97" s="57"/>
      <c r="Q97" s="57"/>
      <c r="R97" s="58"/>
      <c r="S97" s="59"/>
    </row>
    <row r="98" spans="1:19" ht="13.5" customHeight="1" x14ac:dyDescent="0.25">
      <c r="A98" s="21">
        <v>128</v>
      </c>
      <c r="B98" s="22" t="s">
        <v>62</v>
      </c>
      <c r="C98" s="23" t="s">
        <v>97</v>
      </c>
      <c r="D98" s="24">
        <v>17</v>
      </c>
      <c r="E98" s="25">
        <v>9.9</v>
      </c>
      <c r="F98" s="26">
        <v>0.19292929292929295</v>
      </c>
      <c r="G98" s="27">
        <v>7.99</v>
      </c>
      <c r="H98" s="6"/>
      <c r="I98" s="27">
        <f t="shared" si="13"/>
        <v>0</v>
      </c>
      <c r="K98" s="21">
        <v>194</v>
      </c>
      <c r="L98" s="22" t="s">
        <v>213</v>
      </c>
      <c r="M98" s="23" t="s">
        <v>4</v>
      </c>
      <c r="N98" s="24">
        <v>18</v>
      </c>
      <c r="O98" s="25">
        <v>7</v>
      </c>
      <c r="P98" s="26">
        <v>0.29285714285714282</v>
      </c>
      <c r="Q98" s="27">
        <v>4.95</v>
      </c>
      <c r="R98" s="6"/>
      <c r="S98" s="44">
        <f>Q98*6*R98</f>
        <v>0</v>
      </c>
    </row>
    <row r="99" spans="1:19" ht="13.5" customHeight="1" x14ac:dyDescent="0.25">
      <c r="A99" s="31">
        <v>129</v>
      </c>
      <c r="B99" s="40" t="s">
        <v>63</v>
      </c>
      <c r="C99" s="41" t="s">
        <v>97</v>
      </c>
      <c r="D99" s="32">
        <v>15</v>
      </c>
      <c r="E99" s="93">
        <v>9.9</v>
      </c>
      <c r="F99" s="33">
        <v>0.19292929292929295</v>
      </c>
      <c r="G99" s="34">
        <v>7.99</v>
      </c>
      <c r="H99" s="8"/>
      <c r="I99" s="34">
        <f t="shared" si="13"/>
        <v>0</v>
      </c>
      <c r="K99" s="31">
        <v>195</v>
      </c>
      <c r="L99" s="40" t="s">
        <v>212</v>
      </c>
      <c r="M99" s="41" t="s">
        <v>97</v>
      </c>
      <c r="N99" s="32" t="s">
        <v>118</v>
      </c>
      <c r="O99" s="93">
        <v>8.5</v>
      </c>
      <c r="P99" s="33">
        <v>0.35294117647058826</v>
      </c>
      <c r="Q99" s="34">
        <v>5.5</v>
      </c>
      <c r="R99" s="8"/>
      <c r="S99" s="94">
        <f t="shared" ref="S99:S106" si="14">Q99*6*R99</f>
        <v>0</v>
      </c>
    </row>
    <row r="100" spans="1:19" ht="13.5" customHeight="1" x14ac:dyDescent="0.25">
      <c r="A100" s="21">
        <v>130</v>
      </c>
      <c r="B100" s="22" t="s">
        <v>64</v>
      </c>
      <c r="C100" s="23" t="s">
        <v>97</v>
      </c>
      <c r="D100" s="24" t="s">
        <v>95</v>
      </c>
      <c r="E100" s="25">
        <v>13.9</v>
      </c>
      <c r="F100" s="26">
        <v>0.35323741007194243</v>
      </c>
      <c r="G100" s="27">
        <v>8.99</v>
      </c>
      <c r="H100" s="5"/>
      <c r="I100" s="27">
        <f t="shared" si="13"/>
        <v>0</v>
      </c>
      <c r="K100" s="21">
        <v>196</v>
      </c>
      <c r="L100" s="22" t="s">
        <v>214</v>
      </c>
      <c r="M100" s="23" t="s">
        <v>4</v>
      </c>
      <c r="N100" s="24">
        <v>18</v>
      </c>
      <c r="O100" s="25">
        <v>12</v>
      </c>
      <c r="P100" s="26">
        <v>0.33416666666666667</v>
      </c>
      <c r="Q100" s="27">
        <v>7.99</v>
      </c>
      <c r="R100" s="6"/>
      <c r="S100" s="44">
        <f t="shared" si="14"/>
        <v>0</v>
      </c>
    </row>
    <row r="101" spans="1:19" ht="13.5" customHeight="1" x14ac:dyDescent="0.25">
      <c r="A101" s="55"/>
      <c r="B101" s="56" t="s">
        <v>153</v>
      </c>
      <c r="C101" s="73"/>
      <c r="D101" s="74"/>
      <c r="E101" s="57"/>
      <c r="F101" s="57"/>
      <c r="G101" s="57"/>
      <c r="H101" s="58"/>
      <c r="I101" s="59"/>
      <c r="K101" s="31">
        <v>197</v>
      </c>
      <c r="L101" s="40" t="s">
        <v>211</v>
      </c>
      <c r="M101" s="41" t="s">
        <v>4</v>
      </c>
      <c r="N101" s="32">
        <v>18</v>
      </c>
      <c r="O101" s="93">
        <v>5.99</v>
      </c>
      <c r="P101" s="33">
        <v>0.333889816360601</v>
      </c>
      <c r="Q101" s="34">
        <v>3.99</v>
      </c>
      <c r="R101" s="8"/>
      <c r="S101" s="94">
        <f t="shared" si="14"/>
        <v>0</v>
      </c>
    </row>
    <row r="102" spans="1:19" ht="13.5" customHeight="1" x14ac:dyDescent="0.25">
      <c r="A102" s="21">
        <v>132</v>
      </c>
      <c r="B102" s="22" t="s">
        <v>65</v>
      </c>
      <c r="C102" s="23" t="s">
        <v>97</v>
      </c>
      <c r="D102" s="24">
        <v>17</v>
      </c>
      <c r="E102" s="24"/>
      <c r="F102" s="26"/>
      <c r="G102" s="27">
        <v>5.99</v>
      </c>
      <c r="H102" s="5"/>
      <c r="I102" s="27">
        <f>G102*6*H102</f>
        <v>0</v>
      </c>
      <c r="K102" s="21">
        <v>198</v>
      </c>
      <c r="L102" s="22" t="s">
        <v>210</v>
      </c>
      <c r="M102" s="23" t="s">
        <v>4</v>
      </c>
      <c r="N102" s="24">
        <v>17</v>
      </c>
      <c r="O102" s="25">
        <v>6.99</v>
      </c>
      <c r="P102" s="26">
        <v>0.28612303290414876</v>
      </c>
      <c r="Q102" s="27">
        <v>4.99</v>
      </c>
      <c r="R102" s="6"/>
      <c r="S102" s="44">
        <f t="shared" si="14"/>
        <v>0</v>
      </c>
    </row>
    <row r="103" spans="1:19" ht="13.5" customHeight="1" x14ac:dyDescent="0.25">
      <c r="A103" s="31">
        <v>133</v>
      </c>
      <c r="B103" s="40" t="s">
        <v>66</v>
      </c>
      <c r="C103" s="41" t="s">
        <v>97</v>
      </c>
      <c r="D103" s="32">
        <v>17</v>
      </c>
      <c r="E103" s="32"/>
      <c r="F103" s="33"/>
      <c r="G103" s="34">
        <v>5.99</v>
      </c>
      <c r="H103" s="8"/>
      <c r="I103" s="34">
        <f t="shared" ref="I103:I106" si="15">G103*6*H103</f>
        <v>0</v>
      </c>
      <c r="K103" s="31">
        <v>199</v>
      </c>
      <c r="L103" s="40" t="s">
        <v>209</v>
      </c>
      <c r="M103" s="41" t="s">
        <v>97</v>
      </c>
      <c r="N103" s="32">
        <v>18</v>
      </c>
      <c r="O103" s="93">
        <v>6.99</v>
      </c>
      <c r="P103" s="33">
        <v>0.28612303290414876</v>
      </c>
      <c r="Q103" s="34">
        <v>4.99</v>
      </c>
      <c r="R103" s="8"/>
      <c r="S103" s="94">
        <f t="shared" si="14"/>
        <v>0</v>
      </c>
    </row>
    <row r="104" spans="1:19" ht="13.5" customHeight="1" x14ac:dyDescent="0.25">
      <c r="A104" s="21">
        <v>134</v>
      </c>
      <c r="B104" s="22" t="s">
        <v>67</v>
      </c>
      <c r="C104" s="23" t="s">
        <v>4</v>
      </c>
      <c r="D104" s="24">
        <v>18</v>
      </c>
      <c r="E104" s="24"/>
      <c r="F104" s="26"/>
      <c r="G104" s="27">
        <v>5.99</v>
      </c>
      <c r="H104" s="5"/>
      <c r="I104" s="27">
        <f t="shared" si="15"/>
        <v>0</v>
      </c>
      <c r="K104" s="21">
        <v>200</v>
      </c>
      <c r="L104" s="22" t="s">
        <v>208</v>
      </c>
      <c r="M104" s="23" t="s">
        <v>97</v>
      </c>
      <c r="N104" s="24">
        <v>14</v>
      </c>
      <c r="O104" s="25">
        <v>7.99</v>
      </c>
      <c r="P104" s="26">
        <v>0.37546933667083854</v>
      </c>
      <c r="Q104" s="27">
        <v>4.99</v>
      </c>
      <c r="R104" s="5"/>
      <c r="S104" s="44">
        <f t="shared" si="14"/>
        <v>0</v>
      </c>
    </row>
    <row r="105" spans="1:19" ht="13.5" customHeight="1" x14ac:dyDescent="0.25">
      <c r="A105" s="31">
        <v>135</v>
      </c>
      <c r="B105" s="40" t="s">
        <v>68</v>
      </c>
      <c r="C105" s="41" t="s">
        <v>4</v>
      </c>
      <c r="D105" s="32" t="s">
        <v>118</v>
      </c>
      <c r="E105" s="32"/>
      <c r="F105" s="33"/>
      <c r="G105" s="34">
        <v>9.9</v>
      </c>
      <c r="H105" s="8"/>
      <c r="I105" s="34">
        <f t="shared" si="15"/>
        <v>0</v>
      </c>
      <c r="K105" s="31">
        <v>201</v>
      </c>
      <c r="L105" s="40" t="s">
        <v>207</v>
      </c>
      <c r="M105" s="41" t="s">
        <v>97</v>
      </c>
      <c r="N105" s="32">
        <v>18</v>
      </c>
      <c r="O105" s="93">
        <v>11.9</v>
      </c>
      <c r="P105" s="33">
        <v>0.4126050420168067</v>
      </c>
      <c r="Q105" s="34">
        <v>6.99</v>
      </c>
      <c r="R105" s="8"/>
      <c r="S105" s="94">
        <f t="shared" si="14"/>
        <v>0</v>
      </c>
    </row>
    <row r="106" spans="1:19" ht="13.5" customHeight="1" x14ac:dyDescent="0.25">
      <c r="A106" s="21">
        <v>136</v>
      </c>
      <c r="B106" s="22" t="s">
        <v>69</v>
      </c>
      <c r="C106" s="23" t="s">
        <v>97</v>
      </c>
      <c r="D106" s="24">
        <v>17</v>
      </c>
      <c r="E106" s="24"/>
      <c r="F106" s="26"/>
      <c r="G106" s="27">
        <v>9.9</v>
      </c>
      <c r="H106" s="6"/>
      <c r="I106" s="27">
        <f t="shared" si="15"/>
        <v>0</v>
      </c>
      <c r="K106" s="21">
        <v>202</v>
      </c>
      <c r="L106" s="22" t="s">
        <v>206</v>
      </c>
      <c r="M106" s="23" t="s">
        <v>97</v>
      </c>
      <c r="N106" s="24" t="s">
        <v>95</v>
      </c>
      <c r="O106" s="25">
        <v>9.5</v>
      </c>
      <c r="P106" s="26">
        <v>0.26421052631578945</v>
      </c>
      <c r="Q106" s="27">
        <v>6.99</v>
      </c>
      <c r="R106" s="6"/>
      <c r="S106" s="44">
        <f t="shared" si="14"/>
        <v>0</v>
      </c>
    </row>
    <row r="107" spans="1:19" ht="13.5" customHeight="1" x14ac:dyDescent="0.25">
      <c r="A107" s="55"/>
      <c r="B107" s="56" t="s">
        <v>70</v>
      </c>
      <c r="C107" s="73"/>
      <c r="D107" s="74"/>
      <c r="E107" s="57"/>
      <c r="F107" s="57"/>
      <c r="G107" s="57"/>
      <c r="H107" s="58"/>
      <c r="I107" s="59"/>
      <c r="K107" s="55"/>
      <c r="L107" s="56" t="s">
        <v>80</v>
      </c>
      <c r="M107" s="73"/>
      <c r="N107" s="74"/>
      <c r="O107" s="57"/>
      <c r="P107" s="57"/>
      <c r="Q107" s="57"/>
      <c r="R107" s="58"/>
      <c r="S107" s="59"/>
    </row>
    <row r="108" spans="1:19" ht="13.5" customHeight="1" x14ac:dyDescent="0.25">
      <c r="A108" s="21">
        <v>137</v>
      </c>
      <c r="B108" s="22" t="s">
        <v>154</v>
      </c>
      <c r="C108" s="23" t="s">
        <v>97</v>
      </c>
      <c r="D108" s="24">
        <v>17</v>
      </c>
      <c r="E108" s="25">
        <v>8.9</v>
      </c>
      <c r="F108" s="26">
        <v>0.55168539325842691</v>
      </c>
      <c r="G108" s="27">
        <v>3.99</v>
      </c>
      <c r="H108" s="6"/>
      <c r="I108" s="27">
        <f>G108*6*H108</f>
        <v>0</v>
      </c>
      <c r="K108" s="21">
        <v>203</v>
      </c>
      <c r="L108" s="22" t="s">
        <v>81</v>
      </c>
      <c r="M108" s="23" t="s">
        <v>4</v>
      </c>
      <c r="N108" s="24">
        <v>18</v>
      </c>
      <c r="O108" s="25">
        <v>5.99</v>
      </c>
      <c r="P108" s="26">
        <v>0.5008347245409015</v>
      </c>
      <c r="Q108" s="27">
        <v>2.99</v>
      </c>
      <c r="R108" s="6"/>
      <c r="S108" s="44">
        <f t="shared" ref="S108:S119" si="16">Q108*6*R108</f>
        <v>0</v>
      </c>
    </row>
    <row r="109" spans="1:19" ht="13.5" customHeight="1" x14ac:dyDescent="0.25">
      <c r="A109" s="31">
        <v>138</v>
      </c>
      <c r="B109" s="40" t="s">
        <v>71</v>
      </c>
      <c r="C109" s="41" t="s">
        <v>4</v>
      </c>
      <c r="D109" s="32">
        <v>18</v>
      </c>
      <c r="E109" s="93">
        <v>7.95</v>
      </c>
      <c r="F109" s="33">
        <v>0.62389937106918236</v>
      </c>
      <c r="G109" s="34">
        <v>2.99</v>
      </c>
      <c r="H109" s="8"/>
      <c r="I109" s="34">
        <f t="shared" ref="I109:I114" si="17">G109*6*H109</f>
        <v>0</v>
      </c>
      <c r="K109" s="31">
        <v>204</v>
      </c>
      <c r="L109" s="40" t="s">
        <v>82</v>
      </c>
      <c r="M109" s="41" t="s">
        <v>4</v>
      </c>
      <c r="N109" s="32">
        <v>18</v>
      </c>
      <c r="O109" s="93">
        <v>8.99</v>
      </c>
      <c r="P109" s="33">
        <v>0.55617352614015569</v>
      </c>
      <c r="Q109" s="34">
        <v>3.99</v>
      </c>
      <c r="R109" s="8"/>
      <c r="S109" s="94">
        <f t="shared" si="16"/>
        <v>0</v>
      </c>
    </row>
    <row r="110" spans="1:19" ht="13.5" customHeight="1" x14ac:dyDescent="0.25">
      <c r="A110" s="21">
        <v>139</v>
      </c>
      <c r="B110" s="22" t="s">
        <v>17</v>
      </c>
      <c r="C110" s="23" t="s">
        <v>97</v>
      </c>
      <c r="D110" s="24">
        <v>18</v>
      </c>
      <c r="E110" s="25">
        <v>7.99</v>
      </c>
      <c r="F110" s="26">
        <v>0.62578222778473092</v>
      </c>
      <c r="G110" s="27">
        <v>2.99</v>
      </c>
      <c r="H110" s="5"/>
      <c r="I110" s="27">
        <f t="shared" si="17"/>
        <v>0</v>
      </c>
      <c r="K110" s="21">
        <v>205</v>
      </c>
      <c r="L110" s="22" t="s">
        <v>83</v>
      </c>
      <c r="M110" s="23" t="s">
        <v>4</v>
      </c>
      <c r="N110" s="24">
        <v>17</v>
      </c>
      <c r="O110" s="25">
        <v>9.99</v>
      </c>
      <c r="P110" s="26">
        <v>0.40040040040040037</v>
      </c>
      <c r="Q110" s="27">
        <v>5.99</v>
      </c>
      <c r="R110" s="6"/>
      <c r="S110" s="44">
        <f t="shared" si="16"/>
        <v>0</v>
      </c>
    </row>
    <row r="111" spans="1:19" ht="13.5" customHeight="1" x14ac:dyDescent="0.25">
      <c r="A111" s="31">
        <v>140</v>
      </c>
      <c r="B111" s="40" t="s">
        <v>72</v>
      </c>
      <c r="C111" s="41" t="s">
        <v>97</v>
      </c>
      <c r="D111" s="32">
        <v>15</v>
      </c>
      <c r="E111" s="93">
        <v>8.99</v>
      </c>
      <c r="F111" s="33">
        <v>0.55617352614015569</v>
      </c>
      <c r="G111" s="34">
        <v>3.99</v>
      </c>
      <c r="H111" s="8"/>
      <c r="I111" s="34">
        <f t="shared" si="17"/>
        <v>0</v>
      </c>
      <c r="K111" s="55"/>
      <c r="L111" s="56" t="s">
        <v>215</v>
      </c>
      <c r="M111" s="73"/>
      <c r="N111" s="74"/>
      <c r="O111" s="57"/>
      <c r="P111" s="57"/>
      <c r="Q111" s="57"/>
      <c r="R111" s="58"/>
      <c r="S111" s="59"/>
    </row>
    <row r="112" spans="1:19" ht="13.5" customHeight="1" x14ac:dyDescent="0.25">
      <c r="A112" s="21">
        <v>141</v>
      </c>
      <c r="B112" s="22" t="s">
        <v>16</v>
      </c>
      <c r="C112" s="23" t="s">
        <v>4</v>
      </c>
      <c r="D112" s="24"/>
      <c r="E112" s="25">
        <v>11.9</v>
      </c>
      <c r="F112" s="26">
        <v>0.49663865546218489</v>
      </c>
      <c r="G112" s="27">
        <v>5.99</v>
      </c>
      <c r="H112" s="5"/>
      <c r="I112" s="27">
        <f t="shared" si="17"/>
        <v>0</v>
      </c>
      <c r="K112" s="21">
        <v>207</v>
      </c>
      <c r="L112" s="52" t="s">
        <v>84</v>
      </c>
      <c r="M112" s="23" t="s">
        <v>4</v>
      </c>
      <c r="N112" s="24">
        <v>18</v>
      </c>
      <c r="O112" s="25">
        <v>8.99</v>
      </c>
      <c r="P112" s="26">
        <v>0.55617352614015569</v>
      </c>
      <c r="Q112" s="27">
        <v>3.99</v>
      </c>
      <c r="R112" s="6"/>
      <c r="S112" s="44">
        <f t="shared" si="16"/>
        <v>0</v>
      </c>
    </row>
    <row r="113" spans="1:20" ht="13.5" customHeight="1" x14ac:dyDescent="0.25">
      <c r="A113" s="31">
        <v>142</v>
      </c>
      <c r="B113" s="40" t="s">
        <v>73</v>
      </c>
      <c r="C113" s="41" t="s">
        <v>4</v>
      </c>
      <c r="D113" s="32" t="s">
        <v>140</v>
      </c>
      <c r="E113" s="93">
        <v>13.9</v>
      </c>
      <c r="F113" s="33">
        <v>0.49712230215827335</v>
      </c>
      <c r="G113" s="34">
        <v>6.99</v>
      </c>
      <c r="H113" s="8"/>
      <c r="I113" s="34">
        <f t="shared" si="17"/>
        <v>0</v>
      </c>
      <c r="K113" s="31">
        <v>208</v>
      </c>
      <c r="L113" s="101" t="s">
        <v>10</v>
      </c>
      <c r="M113" s="41" t="s">
        <v>97</v>
      </c>
      <c r="N113" s="32">
        <v>18</v>
      </c>
      <c r="O113" s="93">
        <v>8.99</v>
      </c>
      <c r="P113" s="33">
        <v>0.55617352614015569</v>
      </c>
      <c r="Q113" s="34">
        <v>3.99</v>
      </c>
      <c r="R113" s="8"/>
      <c r="S113" s="94">
        <f t="shared" si="16"/>
        <v>0</v>
      </c>
    </row>
    <row r="114" spans="1:20" ht="13.5" customHeight="1" x14ac:dyDescent="0.25">
      <c r="A114" s="21">
        <v>143</v>
      </c>
      <c r="B114" s="22" t="s">
        <v>155</v>
      </c>
      <c r="C114" s="23" t="s">
        <v>4</v>
      </c>
      <c r="D114" s="24">
        <v>13</v>
      </c>
      <c r="E114" s="25">
        <v>13.9</v>
      </c>
      <c r="F114" s="26">
        <v>0.42517985611510789</v>
      </c>
      <c r="G114" s="27">
        <v>7.99</v>
      </c>
      <c r="H114" s="6"/>
      <c r="I114" s="27">
        <f t="shared" si="17"/>
        <v>0</v>
      </c>
      <c r="K114" s="21">
        <v>209</v>
      </c>
      <c r="L114" s="52" t="s">
        <v>85</v>
      </c>
      <c r="M114" s="23" t="s">
        <v>4</v>
      </c>
      <c r="N114" s="24">
        <v>18</v>
      </c>
      <c r="O114" s="25">
        <v>8.9499999999999993</v>
      </c>
      <c r="P114" s="26">
        <v>0.33519553072625691</v>
      </c>
      <c r="Q114" s="27">
        <v>5.95</v>
      </c>
      <c r="R114" s="6"/>
      <c r="S114" s="44">
        <f t="shared" si="16"/>
        <v>0</v>
      </c>
    </row>
    <row r="115" spans="1:20" ht="13.5" customHeight="1" x14ac:dyDescent="0.25">
      <c r="A115" s="55"/>
      <c r="B115" s="56" t="s">
        <v>74</v>
      </c>
      <c r="C115" s="73"/>
      <c r="D115" s="74"/>
      <c r="E115" s="57"/>
      <c r="F115" s="57"/>
      <c r="G115" s="57"/>
      <c r="H115" s="58"/>
      <c r="I115" s="59"/>
      <c r="K115" s="31">
        <v>210</v>
      </c>
      <c r="L115" s="40" t="s">
        <v>86</v>
      </c>
      <c r="M115" s="41" t="s">
        <v>4</v>
      </c>
      <c r="N115" s="32" t="s">
        <v>95</v>
      </c>
      <c r="O115" s="93">
        <v>8.9499999999999993</v>
      </c>
      <c r="P115" s="33">
        <v>0.26815642458100553</v>
      </c>
      <c r="Q115" s="34">
        <v>6.55</v>
      </c>
      <c r="R115" s="8"/>
      <c r="S115" s="94">
        <f t="shared" si="16"/>
        <v>0</v>
      </c>
    </row>
    <row r="116" spans="1:20" ht="13.5" customHeight="1" x14ac:dyDescent="0.25">
      <c r="A116" s="21">
        <v>144</v>
      </c>
      <c r="B116" s="22" t="s">
        <v>75</v>
      </c>
      <c r="C116" s="23" t="s">
        <v>98</v>
      </c>
      <c r="D116" s="24">
        <v>18</v>
      </c>
      <c r="E116" s="25">
        <v>7.99</v>
      </c>
      <c r="F116" s="26">
        <v>0.62578222778473092</v>
      </c>
      <c r="G116" s="27">
        <v>2.99</v>
      </c>
      <c r="H116" s="6"/>
      <c r="I116" s="27">
        <f>G116*6*H116</f>
        <v>0</v>
      </c>
      <c r="K116" s="21">
        <v>211</v>
      </c>
      <c r="L116" s="22" t="s">
        <v>87</v>
      </c>
      <c r="M116" s="23" t="s">
        <v>4</v>
      </c>
      <c r="N116" s="24" t="s">
        <v>95</v>
      </c>
      <c r="O116" s="25">
        <v>9.9</v>
      </c>
      <c r="P116" s="26">
        <v>0.19292929292929295</v>
      </c>
      <c r="Q116" s="27">
        <v>7.99</v>
      </c>
      <c r="R116" s="5"/>
      <c r="S116" s="44">
        <f t="shared" si="16"/>
        <v>0</v>
      </c>
    </row>
    <row r="117" spans="1:20" ht="13.5" customHeight="1" x14ac:dyDescent="0.25">
      <c r="A117" s="31">
        <v>145</v>
      </c>
      <c r="B117" s="40" t="s">
        <v>76</v>
      </c>
      <c r="C117" s="41" t="s">
        <v>97</v>
      </c>
      <c r="D117" s="32">
        <v>17</v>
      </c>
      <c r="E117" s="93">
        <v>7.99</v>
      </c>
      <c r="F117" s="33">
        <v>0.62578222778473092</v>
      </c>
      <c r="G117" s="34">
        <v>2.99</v>
      </c>
      <c r="H117" s="8"/>
      <c r="I117" s="34">
        <f t="shared" ref="I117:I118" si="18">G117*6*H117</f>
        <v>0</v>
      </c>
      <c r="K117" s="31">
        <v>212</v>
      </c>
      <c r="L117" s="40" t="s">
        <v>88</v>
      </c>
      <c r="M117" s="41" t="s">
        <v>4</v>
      </c>
      <c r="N117" s="32" t="s">
        <v>95</v>
      </c>
      <c r="O117" s="93">
        <v>18.899999999999999</v>
      </c>
      <c r="P117" s="33">
        <v>0.37037037037037029</v>
      </c>
      <c r="Q117" s="34">
        <v>11.9</v>
      </c>
      <c r="R117" s="8"/>
      <c r="S117" s="94">
        <f t="shared" si="16"/>
        <v>0</v>
      </c>
    </row>
    <row r="118" spans="1:20" ht="13.5" customHeight="1" x14ac:dyDescent="0.25">
      <c r="A118" s="21">
        <v>146</v>
      </c>
      <c r="B118" s="22" t="s">
        <v>77</v>
      </c>
      <c r="C118" s="23" t="s">
        <v>4</v>
      </c>
      <c r="D118" s="24" t="s">
        <v>95</v>
      </c>
      <c r="E118" s="25">
        <v>7.99</v>
      </c>
      <c r="F118" s="26">
        <v>0.25031289111389238</v>
      </c>
      <c r="G118" s="27">
        <v>5.99</v>
      </c>
      <c r="H118" s="6"/>
      <c r="I118" s="27">
        <f t="shared" si="18"/>
        <v>0</v>
      </c>
      <c r="K118" s="21">
        <v>213</v>
      </c>
      <c r="L118" s="22" t="s">
        <v>89</v>
      </c>
      <c r="M118" s="23" t="s">
        <v>4</v>
      </c>
      <c r="N118" s="24">
        <v>17</v>
      </c>
      <c r="O118" s="25">
        <v>15</v>
      </c>
      <c r="P118" s="26">
        <v>0.20666666666666664</v>
      </c>
      <c r="Q118" s="27">
        <v>11.9</v>
      </c>
      <c r="R118" s="5"/>
      <c r="S118" s="44">
        <f t="shared" si="16"/>
        <v>0</v>
      </c>
    </row>
    <row r="119" spans="1:20" ht="13.5" customHeight="1" x14ac:dyDescent="0.25">
      <c r="A119" s="55"/>
      <c r="B119" s="56" t="s">
        <v>156</v>
      </c>
      <c r="C119" s="73"/>
      <c r="D119" s="74"/>
      <c r="E119" s="57"/>
      <c r="F119" s="57"/>
      <c r="G119" s="57"/>
      <c r="H119" s="58"/>
      <c r="I119" s="59"/>
      <c r="K119" s="31">
        <v>214</v>
      </c>
      <c r="L119" s="40" t="s">
        <v>90</v>
      </c>
      <c r="M119" s="41" t="s">
        <v>4</v>
      </c>
      <c r="N119" s="32" t="s">
        <v>118</v>
      </c>
      <c r="O119" s="93">
        <v>18.899999999999999</v>
      </c>
      <c r="P119" s="33">
        <v>0.31746031746031739</v>
      </c>
      <c r="Q119" s="34">
        <v>12.9</v>
      </c>
      <c r="R119" s="8"/>
      <c r="S119" s="94">
        <f t="shared" si="16"/>
        <v>0</v>
      </c>
    </row>
    <row r="120" spans="1:20" ht="13.5" customHeight="1" x14ac:dyDescent="0.25">
      <c r="A120" s="21">
        <v>147</v>
      </c>
      <c r="B120" s="22" t="s">
        <v>158</v>
      </c>
      <c r="C120" s="23" t="s">
        <v>97</v>
      </c>
      <c r="D120" s="24">
        <v>14</v>
      </c>
      <c r="E120" s="25">
        <v>7.99</v>
      </c>
      <c r="F120" s="26">
        <v>0.50062578222778475</v>
      </c>
      <c r="G120" s="27">
        <v>3.99</v>
      </c>
      <c r="H120" s="6"/>
      <c r="I120" s="27">
        <f>G120*6*H120</f>
        <v>0</v>
      </c>
      <c r="K120" s="21">
        <v>215</v>
      </c>
      <c r="L120" s="22" t="s">
        <v>204</v>
      </c>
      <c r="M120" s="23" t="s">
        <v>4</v>
      </c>
      <c r="N120" s="24">
        <v>15</v>
      </c>
      <c r="O120" s="25">
        <v>21</v>
      </c>
      <c r="P120" s="26">
        <v>0.24285714285714283</v>
      </c>
      <c r="Q120" s="27">
        <v>15.9</v>
      </c>
      <c r="R120" s="5"/>
      <c r="S120" s="44">
        <f>Q120*6*R120</f>
        <v>0</v>
      </c>
    </row>
    <row r="121" spans="1:20" ht="13.5" customHeight="1" x14ac:dyDescent="0.25">
      <c r="A121" s="31">
        <v>148</v>
      </c>
      <c r="B121" s="40" t="s">
        <v>159</v>
      </c>
      <c r="C121" s="41" t="s">
        <v>97</v>
      </c>
      <c r="D121" s="32">
        <v>17</v>
      </c>
      <c r="E121" s="93">
        <v>8.5</v>
      </c>
      <c r="F121" s="33">
        <v>0.53058823529411758</v>
      </c>
      <c r="G121" s="34">
        <v>3.99</v>
      </c>
      <c r="H121" s="8"/>
      <c r="I121" s="34">
        <f t="shared" ref="I121:I143" si="19">G121*6*H121</f>
        <v>0</v>
      </c>
      <c r="K121" s="55"/>
      <c r="L121" s="56" t="s">
        <v>91</v>
      </c>
      <c r="M121" s="73"/>
      <c r="N121" s="74"/>
      <c r="O121" s="57"/>
      <c r="P121" s="57"/>
      <c r="Q121" s="57"/>
      <c r="R121" s="58"/>
      <c r="S121" s="59"/>
    </row>
    <row r="122" spans="1:20" ht="13.5" customHeight="1" x14ac:dyDescent="0.25">
      <c r="A122" s="21">
        <v>149</v>
      </c>
      <c r="B122" s="22" t="s">
        <v>160</v>
      </c>
      <c r="C122" s="23" t="s">
        <v>97</v>
      </c>
      <c r="D122" s="24">
        <v>16</v>
      </c>
      <c r="E122" s="25">
        <v>7.99</v>
      </c>
      <c r="F122" s="26">
        <v>0.50062578222778475</v>
      </c>
      <c r="G122" s="27">
        <v>3.99</v>
      </c>
      <c r="H122" s="6"/>
      <c r="I122" s="27">
        <f t="shared" si="19"/>
        <v>0</v>
      </c>
      <c r="K122" s="21">
        <v>216</v>
      </c>
      <c r="L122" s="22" t="s">
        <v>217</v>
      </c>
      <c r="M122" s="23" t="s">
        <v>98</v>
      </c>
      <c r="N122" s="24"/>
      <c r="O122" s="25">
        <v>7.95</v>
      </c>
      <c r="P122" s="26">
        <v>0.37232704402515721</v>
      </c>
      <c r="Q122" s="27">
        <v>4.99</v>
      </c>
      <c r="R122" s="6"/>
      <c r="S122" s="44">
        <f>Q122*6*R122</f>
        <v>0</v>
      </c>
    </row>
    <row r="123" spans="1:20" ht="13.5" customHeight="1" x14ac:dyDescent="0.25">
      <c r="A123" s="31">
        <v>150</v>
      </c>
      <c r="B123" s="40" t="s">
        <v>161</v>
      </c>
      <c r="C123" s="41" t="s">
        <v>97</v>
      </c>
      <c r="D123" s="32" t="s">
        <v>118</v>
      </c>
      <c r="E123" s="93">
        <v>9.9</v>
      </c>
      <c r="F123" s="33">
        <v>0.39494949494949494</v>
      </c>
      <c r="G123" s="34">
        <v>5.99</v>
      </c>
      <c r="H123" s="8"/>
      <c r="I123" s="34">
        <f t="shared" si="19"/>
        <v>0</v>
      </c>
      <c r="K123" s="31">
        <v>217</v>
      </c>
      <c r="L123" s="40" t="s">
        <v>216</v>
      </c>
      <c r="M123" s="41" t="s">
        <v>4</v>
      </c>
      <c r="N123" s="32"/>
      <c r="O123" s="93">
        <v>7.95</v>
      </c>
      <c r="P123" s="33">
        <v>0.37232704402515721</v>
      </c>
      <c r="Q123" s="34">
        <v>4.99</v>
      </c>
      <c r="R123" s="8"/>
      <c r="S123" s="94">
        <f t="shared" ref="S123:S126" si="20">Q123*6*R123</f>
        <v>0</v>
      </c>
      <c r="T123" s="4"/>
    </row>
    <row r="124" spans="1:20" ht="13.5" customHeight="1" x14ac:dyDescent="0.25">
      <c r="A124" s="21">
        <v>151</v>
      </c>
      <c r="B124" s="22" t="s">
        <v>162</v>
      </c>
      <c r="C124" s="23" t="s">
        <v>97</v>
      </c>
      <c r="D124" s="24">
        <v>15</v>
      </c>
      <c r="E124" s="25">
        <v>14.9</v>
      </c>
      <c r="F124" s="26">
        <v>0.33557046979865773</v>
      </c>
      <c r="G124" s="27">
        <v>9.9</v>
      </c>
      <c r="H124" s="6"/>
      <c r="I124" s="27">
        <f t="shared" si="19"/>
        <v>0</v>
      </c>
      <c r="K124" s="21">
        <v>218</v>
      </c>
      <c r="L124" s="22" t="s">
        <v>218</v>
      </c>
      <c r="M124" s="23" t="s">
        <v>4</v>
      </c>
      <c r="N124" s="24"/>
      <c r="O124" s="25">
        <v>17.899999999999999</v>
      </c>
      <c r="P124" s="26">
        <v>0.21843575418994407</v>
      </c>
      <c r="Q124" s="27">
        <v>13.99</v>
      </c>
      <c r="R124" s="6"/>
      <c r="S124" s="44">
        <f t="shared" si="20"/>
        <v>0</v>
      </c>
    </row>
    <row r="125" spans="1:20" ht="13.5" customHeight="1" x14ac:dyDescent="0.25">
      <c r="A125" s="31">
        <v>152</v>
      </c>
      <c r="B125" s="40" t="s">
        <v>78</v>
      </c>
      <c r="C125" s="41" t="s">
        <v>97</v>
      </c>
      <c r="D125" s="32">
        <v>16</v>
      </c>
      <c r="E125" s="93">
        <v>9.9</v>
      </c>
      <c r="F125" s="33">
        <v>0.59696969696969693</v>
      </c>
      <c r="G125" s="34">
        <v>3.99</v>
      </c>
      <c r="H125" s="8"/>
      <c r="I125" s="34">
        <f t="shared" si="19"/>
        <v>0</v>
      </c>
      <c r="K125" s="31">
        <v>219</v>
      </c>
      <c r="L125" s="40" t="s">
        <v>219</v>
      </c>
      <c r="M125" s="41" t="s">
        <v>4</v>
      </c>
      <c r="N125" s="32"/>
      <c r="O125" s="93">
        <v>22</v>
      </c>
      <c r="P125" s="33">
        <v>0.27318181818181819</v>
      </c>
      <c r="Q125" s="34">
        <v>15.99</v>
      </c>
      <c r="R125" s="8"/>
      <c r="S125" s="94">
        <f t="shared" si="20"/>
        <v>0</v>
      </c>
    </row>
    <row r="126" spans="1:20" ht="13.5" customHeight="1" x14ac:dyDescent="0.25">
      <c r="A126" s="21">
        <v>153</v>
      </c>
      <c r="B126" s="22" t="s">
        <v>163</v>
      </c>
      <c r="C126" s="23" t="s">
        <v>4</v>
      </c>
      <c r="D126" s="24">
        <v>17</v>
      </c>
      <c r="E126" s="25">
        <v>6.5</v>
      </c>
      <c r="F126" s="26">
        <v>0.23230769230769227</v>
      </c>
      <c r="G126" s="27">
        <v>4.99</v>
      </c>
      <c r="H126" s="6"/>
      <c r="I126" s="27">
        <f t="shared" si="19"/>
        <v>0</v>
      </c>
      <c r="K126" s="21">
        <v>220</v>
      </c>
      <c r="L126" s="22" t="s">
        <v>220</v>
      </c>
      <c r="M126" s="23" t="s">
        <v>98</v>
      </c>
      <c r="N126" s="24"/>
      <c r="O126" s="25">
        <v>24</v>
      </c>
      <c r="P126" s="26">
        <v>0.25041666666666673</v>
      </c>
      <c r="Q126" s="27">
        <v>17.989999999999998</v>
      </c>
      <c r="R126" s="6"/>
      <c r="S126" s="44">
        <f t="shared" si="20"/>
        <v>0</v>
      </c>
    </row>
    <row r="127" spans="1:20" ht="13.5" customHeight="1" x14ac:dyDescent="0.25">
      <c r="A127" s="31">
        <v>154</v>
      </c>
      <c r="B127" s="40" t="s">
        <v>165</v>
      </c>
      <c r="C127" s="41" t="s">
        <v>4</v>
      </c>
      <c r="D127" s="32" t="s">
        <v>95</v>
      </c>
      <c r="E127" s="93">
        <v>6</v>
      </c>
      <c r="F127" s="33">
        <v>0.16833333333333331</v>
      </c>
      <c r="G127" s="34">
        <v>4.99</v>
      </c>
      <c r="H127" s="8"/>
      <c r="I127" s="34">
        <f t="shared" si="19"/>
        <v>0</v>
      </c>
      <c r="K127" s="55"/>
      <c r="L127" s="56" t="s">
        <v>221</v>
      </c>
      <c r="M127" s="73"/>
      <c r="N127" s="74"/>
      <c r="O127" s="57"/>
      <c r="P127" s="57"/>
      <c r="Q127" s="57"/>
      <c r="R127" s="58"/>
      <c r="S127" s="59"/>
    </row>
    <row r="128" spans="1:20" ht="13.5" customHeight="1" x14ac:dyDescent="0.25">
      <c r="A128" s="21">
        <v>155</v>
      </c>
      <c r="B128" s="22" t="s">
        <v>164</v>
      </c>
      <c r="C128" s="23" t="s">
        <v>4</v>
      </c>
      <c r="D128" s="24">
        <v>17</v>
      </c>
      <c r="E128" s="25">
        <v>7</v>
      </c>
      <c r="F128" s="26">
        <v>0.28714285714285709</v>
      </c>
      <c r="G128" s="27">
        <v>4.99</v>
      </c>
      <c r="H128" s="6"/>
      <c r="I128" s="27">
        <f t="shared" si="19"/>
        <v>0</v>
      </c>
      <c r="K128" s="21">
        <v>221</v>
      </c>
      <c r="L128" s="22" t="s">
        <v>92</v>
      </c>
      <c r="M128" s="23"/>
      <c r="N128" s="100"/>
      <c r="O128" s="98"/>
      <c r="P128" s="99"/>
      <c r="Q128" s="27">
        <v>21.5</v>
      </c>
      <c r="R128" s="6"/>
      <c r="S128" s="44">
        <f>Q128*R128</f>
        <v>0</v>
      </c>
    </row>
    <row r="129" spans="1:19" ht="13.5" customHeight="1" x14ac:dyDescent="0.25">
      <c r="A129" s="31">
        <v>156</v>
      </c>
      <c r="B129" s="40" t="s">
        <v>166</v>
      </c>
      <c r="C129" s="41" t="s">
        <v>97</v>
      </c>
      <c r="D129" s="32">
        <v>16</v>
      </c>
      <c r="E129" s="93">
        <v>7</v>
      </c>
      <c r="F129" s="33">
        <v>0.28714285714285709</v>
      </c>
      <c r="G129" s="34">
        <v>4.99</v>
      </c>
      <c r="H129" s="8"/>
      <c r="I129" s="34">
        <f t="shared" si="19"/>
        <v>0</v>
      </c>
      <c r="K129" s="31">
        <v>222</v>
      </c>
      <c r="L129" s="40" t="s">
        <v>222</v>
      </c>
      <c r="M129" s="41" t="s">
        <v>97</v>
      </c>
      <c r="N129" s="104"/>
      <c r="O129" s="102"/>
      <c r="P129" s="103"/>
      <c r="Q129" s="34">
        <v>29.9</v>
      </c>
      <c r="R129" s="8"/>
      <c r="S129" s="94">
        <f t="shared" ref="S129:S131" si="21">Q129*R129</f>
        <v>0</v>
      </c>
    </row>
    <row r="130" spans="1:19" ht="13.5" customHeight="1" x14ac:dyDescent="0.25">
      <c r="A130" s="21">
        <v>157</v>
      </c>
      <c r="B130" s="22" t="s">
        <v>167</v>
      </c>
      <c r="C130" s="23" t="s">
        <v>97</v>
      </c>
      <c r="D130" s="24">
        <v>16</v>
      </c>
      <c r="E130" s="25">
        <v>9.9499999999999993</v>
      </c>
      <c r="F130" s="26">
        <v>0.39798994974874363</v>
      </c>
      <c r="G130" s="27">
        <v>5.99</v>
      </c>
      <c r="H130" s="6"/>
      <c r="I130" s="27">
        <f t="shared" si="19"/>
        <v>0</v>
      </c>
      <c r="K130" s="21">
        <v>223</v>
      </c>
      <c r="L130" s="22" t="s">
        <v>93</v>
      </c>
      <c r="M130" s="23" t="s">
        <v>98</v>
      </c>
      <c r="N130" s="100"/>
      <c r="O130" s="98"/>
      <c r="P130" s="99"/>
      <c r="Q130" s="27">
        <v>34.9</v>
      </c>
      <c r="R130" s="6"/>
      <c r="S130" s="44">
        <f t="shared" si="21"/>
        <v>0</v>
      </c>
    </row>
    <row r="131" spans="1:19" ht="13.5" customHeight="1" x14ac:dyDescent="0.25">
      <c r="A131" s="31">
        <v>158</v>
      </c>
      <c r="B131" s="40" t="s">
        <v>168</v>
      </c>
      <c r="C131" s="41" t="s">
        <v>97</v>
      </c>
      <c r="D131" s="32">
        <v>16</v>
      </c>
      <c r="E131" s="93">
        <v>7.5</v>
      </c>
      <c r="F131" s="33">
        <v>0.20133333333333331</v>
      </c>
      <c r="G131" s="34">
        <v>5.99</v>
      </c>
      <c r="H131" s="8"/>
      <c r="I131" s="34">
        <f t="shared" si="19"/>
        <v>0</v>
      </c>
      <c r="K131" s="31">
        <v>224</v>
      </c>
      <c r="L131" s="40" t="s">
        <v>94</v>
      </c>
      <c r="M131" s="41" t="s">
        <v>4</v>
      </c>
      <c r="N131" s="104"/>
      <c r="O131" s="102"/>
      <c r="P131" s="103"/>
      <c r="Q131" s="34">
        <v>44.9</v>
      </c>
      <c r="R131" s="8"/>
      <c r="S131" s="94">
        <f t="shared" si="21"/>
        <v>0</v>
      </c>
    </row>
    <row r="132" spans="1:19" ht="13.5" customHeight="1" x14ac:dyDescent="0.25">
      <c r="A132" s="21">
        <v>159</v>
      </c>
      <c r="B132" s="22" t="s">
        <v>169</v>
      </c>
      <c r="C132" s="23" t="s">
        <v>4</v>
      </c>
      <c r="D132" s="24">
        <v>18</v>
      </c>
      <c r="E132" s="25">
        <v>13.9</v>
      </c>
      <c r="F132" s="26">
        <v>0.49712230215827335</v>
      </c>
      <c r="G132" s="27">
        <v>6.99</v>
      </c>
      <c r="H132" s="6"/>
      <c r="I132" s="27">
        <f t="shared" si="19"/>
        <v>0</v>
      </c>
      <c r="K132" s="75"/>
      <c r="L132" s="82"/>
      <c r="M132" s="83"/>
      <c r="N132" s="77"/>
      <c r="O132" s="49"/>
      <c r="P132" s="79"/>
      <c r="Q132" s="49"/>
      <c r="R132" s="80"/>
      <c r="S132" s="81"/>
    </row>
    <row r="133" spans="1:19" ht="13.5" customHeight="1" x14ac:dyDescent="0.25">
      <c r="A133" s="31">
        <v>160</v>
      </c>
      <c r="B133" s="40" t="s">
        <v>170</v>
      </c>
      <c r="C133" s="41" t="s">
        <v>4</v>
      </c>
      <c r="D133" s="32" t="s">
        <v>95</v>
      </c>
      <c r="E133" s="93">
        <v>9.9</v>
      </c>
      <c r="F133" s="33">
        <v>0.29393939393939394</v>
      </c>
      <c r="G133" s="34">
        <v>6.99</v>
      </c>
      <c r="H133" s="8"/>
      <c r="I133" s="34">
        <f t="shared" si="19"/>
        <v>0</v>
      </c>
      <c r="K133" s="15"/>
      <c r="L133" s="16" t="s">
        <v>3</v>
      </c>
      <c r="M133" s="17"/>
      <c r="N133" s="17"/>
      <c r="O133" s="18"/>
      <c r="P133" s="19"/>
      <c r="Q133" s="18"/>
      <c r="R133" s="17"/>
      <c r="S133" s="54">
        <f>SUM(S77:S131)+SUM(I77:I145)+SUM(I7:I72)+SUM(S7:S72)</f>
        <v>0</v>
      </c>
    </row>
    <row r="134" spans="1:19" ht="13.5" customHeight="1" x14ac:dyDescent="0.25">
      <c r="A134" s="21">
        <v>161</v>
      </c>
      <c r="B134" s="22" t="s">
        <v>171</v>
      </c>
      <c r="C134" s="23" t="s">
        <v>97</v>
      </c>
      <c r="D134" s="24">
        <v>16</v>
      </c>
      <c r="E134" s="25">
        <v>11.9</v>
      </c>
      <c r="F134" s="26">
        <v>0.4126050420168067</v>
      </c>
      <c r="G134" s="27">
        <v>6.99</v>
      </c>
      <c r="H134" s="6"/>
      <c r="I134" s="27">
        <f t="shared" si="19"/>
        <v>0</v>
      </c>
      <c r="K134" s="85"/>
      <c r="L134" s="86"/>
      <c r="M134" s="85"/>
      <c r="N134" s="85"/>
      <c r="O134" s="87"/>
      <c r="P134" s="88"/>
      <c r="Q134" s="87"/>
      <c r="R134" s="85"/>
      <c r="S134" s="12"/>
    </row>
    <row r="135" spans="1:19" ht="13.5" customHeight="1" x14ac:dyDescent="0.25">
      <c r="A135" s="31">
        <v>162</v>
      </c>
      <c r="B135" s="40" t="s">
        <v>172</v>
      </c>
      <c r="C135" s="41" t="s">
        <v>97</v>
      </c>
      <c r="D135" s="32">
        <v>14</v>
      </c>
      <c r="E135" s="93">
        <v>10.9</v>
      </c>
      <c r="F135" s="33">
        <v>0.35871559633027522</v>
      </c>
      <c r="G135" s="34">
        <v>6.99</v>
      </c>
      <c r="H135" s="8"/>
      <c r="I135" s="34">
        <f t="shared" si="19"/>
        <v>0</v>
      </c>
      <c r="M135" s="3"/>
      <c r="N135" s="3"/>
      <c r="O135" s="3"/>
      <c r="P135" s="3"/>
      <c r="Q135" s="3"/>
      <c r="R135" s="3"/>
      <c r="S135" s="3"/>
    </row>
    <row r="136" spans="1:19" ht="13.5" customHeight="1" x14ac:dyDescent="0.25">
      <c r="A136" s="21">
        <v>163</v>
      </c>
      <c r="B136" s="22" t="s">
        <v>173</v>
      </c>
      <c r="C136" s="23" t="s">
        <v>97</v>
      </c>
      <c r="D136" s="24">
        <v>17</v>
      </c>
      <c r="E136" s="25">
        <v>13.9</v>
      </c>
      <c r="F136" s="26">
        <v>0.42517985611510789</v>
      </c>
      <c r="G136" s="27">
        <v>7.99</v>
      </c>
      <c r="H136" s="6"/>
      <c r="I136" s="27">
        <f t="shared" si="19"/>
        <v>0</v>
      </c>
      <c r="M136" s="3"/>
      <c r="N136" s="3"/>
      <c r="O136" s="3"/>
      <c r="P136" s="3"/>
      <c r="Q136" s="3"/>
      <c r="R136" s="3"/>
      <c r="S136" s="3"/>
    </row>
    <row r="137" spans="1:19" ht="13.5" customHeight="1" x14ac:dyDescent="0.25">
      <c r="A137" s="31">
        <v>164</v>
      </c>
      <c r="B137" s="40" t="s">
        <v>174</v>
      </c>
      <c r="C137" s="41" t="s">
        <v>97</v>
      </c>
      <c r="D137" s="32">
        <v>17</v>
      </c>
      <c r="E137" s="93">
        <v>14.9</v>
      </c>
      <c r="F137" s="33">
        <v>0.46375838926174495</v>
      </c>
      <c r="G137" s="34">
        <v>7.99</v>
      </c>
      <c r="H137" s="8"/>
      <c r="I137" s="34">
        <f t="shared" si="19"/>
        <v>0</v>
      </c>
      <c r="K137" s="114"/>
      <c r="L137" s="3"/>
      <c r="M137" s="116"/>
      <c r="N137" s="117"/>
      <c r="O137" s="117"/>
      <c r="P137" s="117"/>
      <c r="Q137" s="117"/>
      <c r="R137" s="117"/>
      <c r="S137" s="118"/>
    </row>
    <row r="138" spans="1:19" ht="13.5" customHeight="1" x14ac:dyDescent="0.25">
      <c r="A138" s="21">
        <v>165</v>
      </c>
      <c r="B138" s="22" t="s">
        <v>175</v>
      </c>
      <c r="C138" s="23" t="s">
        <v>97</v>
      </c>
      <c r="D138" s="24">
        <v>17</v>
      </c>
      <c r="E138" s="25">
        <v>13</v>
      </c>
      <c r="F138" s="26">
        <v>0.30846153846153845</v>
      </c>
      <c r="G138" s="27">
        <v>8.99</v>
      </c>
      <c r="H138" s="6"/>
      <c r="I138" s="27">
        <f t="shared" si="19"/>
        <v>0</v>
      </c>
      <c r="K138" s="114"/>
      <c r="L138" s="3"/>
      <c r="M138" s="119"/>
      <c r="N138" s="120"/>
      <c r="O138" s="120"/>
      <c r="P138" s="120"/>
      <c r="Q138" s="120"/>
      <c r="R138" s="120"/>
      <c r="S138" s="121"/>
    </row>
    <row r="139" spans="1:19" ht="13.5" customHeight="1" x14ac:dyDescent="0.25">
      <c r="A139" s="31">
        <v>166</v>
      </c>
      <c r="B139" s="40" t="s">
        <v>176</v>
      </c>
      <c r="C139" s="41" t="s">
        <v>97</v>
      </c>
      <c r="D139" s="32">
        <v>12</v>
      </c>
      <c r="E139" s="93">
        <v>11.9</v>
      </c>
      <c r="F139" s="33">
        <v>0.25210084033613445</v>
      </c>
      <c r="G139" s="34">
        <v>8.9</v>
      </c>
      <c r="H139" s="8"/>
      <c r="I139" s="34">
        <f t="shared" si="19"/>
        <v>0</v>
      </c>
      <c r="K139" s="115"/>
      <c r="L139" s="3"/>
      <c r="M139" s="9"/>
      <c r="N139" s="10"/>
      <c r="O139" s="10"/>
      <c r="P139" s="10"/>
      <c r="Q139" s="10"/>
      <c r="R139" s="10"/>
      <c r="S139" s="11"/>
    </row>
    <row r="140" spans="1:19" ht="13.5" customHeight="1" x14ac:dyDescent="0.25">
      <c r="A140" s="21">
        <v>167</v>
      </c>
      <c r="B140" s="22" t="s">
        <v>177</v>
      </c>
      <c r="C140" s="23" t="s">
        <v>97</v>
      </c>
      <c r="D140" s="24">
        <v>17</v>
      </c>
      <c r="E140" s="25">
        <v>15.9</v>
      </c>
      <c r="F140" s="26">
        <v>0.37735849056603771</v>
      </c>
      <c r="G140" s="27">
        <v>9.9</v>
      </c>
      <c r="H140" s="6"/>
      <c r="I140" s="27">
        <f t="shared" si="19"/>
        <v>0</v>
      </c>
      <c r="K140" s="138"/>
      <c r="L140" s="3"/>
      <c r="M140" s="122"/>
      <c r="N140" s="10"/>
      <c r="O140" s="10"/>
      <c r="P140" s="10"/>
      <c r="Q140" s="10"/>
      <c r="R140" s="10"/>
      <c r="S140" s="11"/>
    </row>
    <row r="141" spans="1:19" ht="13.5" customHeight="1" x14ac:dyDescent="0.25">
      <c r="A141" s="31">
        <v>168</v>
      </c>
      <c r="B141" s="40" t="s">
        <v>178</v>
      </c>
      <c r="C141" s="41" t="s">
        <v>97</v>
      </c>
      <c r="D141" s="32" t="s">
        <v>157</v>
      </c>
      <c r="E141" s="93">
        <v>19.899999999999999</v>
      </c>
      <c r="F141" s="33">
        <v>0.40201005025125625</v>
      </c>
      <c r="G141" s="34">
        <v>11.9</v>
      </c>
      <c r="H141" s="8"/>
      <c r="I141" s="34">
        <f t="shared" si="19"/>
        <v>0</v>
      </c>
      <c r="K141" s="3"/>
      <c r="L141" s="3"/>
      <c r="M141" s="123"/>
      <c r="N141" s="124"/>
      <c r="O141" s="124"/>
      <c r="P141" s="124"/>
      <c r="Q141" s="124"/>
      <c r="R141" s="124"/>
      <c r="S141" s="125"/>
    </row>
    <row r="142" spans="1:19" ht="13.5" customHeight="1" x14ac:dyDescent="0.25">
      <c r="A142" s="21">
        <v>169</v>
      </c>
      <c r="B142" s="22" t="s">
        <v>179</v>
      </c>
      <c r="C142" s="23" t="s">
        <v>97</v>
      </c>
      <c r="D142" s="24" t="s">
        <v>118</v>
      </c>
      <c r="E142" s="25">
        <v>21.9</v>
      </c>
      <c r="F142" s="26">
        <v>0.41095890410958896</v>
      </c>
      <c r="G142" s="27">
        <v>12.9</v>
      </c>
      <c r="H142" s="6"/>
      <c r="I142" s="27">
        <f t="shared" si="19"/>
        <v>0</v>
      </c>
      <c r="K142" s="139"/>
      <c r="L142" s="3"/>
      <c r="M142" s="126"/>
      <c r="N142" s="127"/>
      <c r="O142" s="127"/>
      <c r="P142" s="127"/>
      <c r="Q142" s="127"/>
      <c r="R142" s="127"/>
      <c r="S142" s="128"/>
    </row>
    <row r="143" spans="1:19" ht="13.5" customHeight="1" x14ac:dyDescent="0.25">
      <c r="A143" s="31">
        <v>170</v>
      </c>
      <c r="B143" s="40" t="s">
        <v>180</v>
      </c>
      <c r="C143" s="41" t="s">
        <v>97</v>
      </c>
      <c r="D143" s="32">
        <v>17</v>
      </c>
      <c r="E143" s="93">
        <v>27.9</v>
      </c>
      <c r="F143" s="33">
        <v>0.3942652329749104</v>
      </c>
      <c r="G143" s="34">
        <v>16.899999999999999</v>
      </c>
      <c r="H143" s="8"/>
      <c r="I143" s="34">
        <f t="shared" si="19"/>
        <v>0</v>
      </c>
      <c r="J143" s="3"/>
      <c r="K143" s="140"/>
      <c r="L143" s="3"/>
      <c r="M143" s="129"/>
      <c r="N143" s="130"/>
      <c r="O143" s="130"/>
      <c r="P143" s="130"/>
      <c r="Q143" s="130"/>
      <c r="R143" s="130"/>
      <c r="S143" s="131"/>
    </row>
    <row r="144" spans="1:19" ht="13.5" customHeight="1" x14ac:dyDescent="0.25">
      <c r="A144" s="55"/>
      <c r="B144" s="56" t="s">
        <v>79</v>
      </c>
      <c r="C144" s="73"/>
      <c r="D144" s="74"/>
      <c r="E144" s="57"/>
      <c r="F144" s="57"/>
      <c r="G144" s="57"/>
      <c r="H144" s="58"/>
      <c r="I144" s="59"/>
      <c r="J144" s="3"/>
      <c r="K144" s="140"/>
      <c r="L144" s="3"/>
      <c r="M144" s="132"/>
      <c r="N144" s="133"/>
      <c r="O144" s="133"/>
      <c r="P144" s="133"/>
      <c r="Q144" s="133"/>
      <c r="R144" s="133"/>
      <c r="S144" s="134"/>
    </row>
    <row r="145" spans="1:19" ht="13.5" customHeight="1" x14ac:dyDescent="0.25">
      <c r="A145" s="21">
        <v>172</v>
      </c>
      <c r="B145" s="22" t="s">
        <v>181</v>
      </c>
      <c r="C145" s="23" t="s">
        <v>97</v>
      </c>
      <c r="D145" s="24" t="s">
        <v>140</v>
      </c>
      <c r="E145" s="25">
        <v>13.9</v>
      </c>
      <c r="F145" s="26">
        <v>0.35323741007194243</v>
      </c>
      <c r="G145" s="27">
        <v>8.99</v>
      </c>
      <c r="H145" s="6"/>
      <c r="I145" s="44">
        <f>G145*6*H145</f>
        <v>0</v>
      </c>
      <c r="J145" s="3"/>
      <c r="K145" s="141"/>
      <c r="L145" s="3"/>
      <c r="M145" s="135"/>
      <c r="N145" s="136"/>
      <c r="O145" s="136"/>
      <c r="P145" s="136"/>
      <c r="Q145" s="136"/>
      <c r="R145" s="136"/>
      <c r="S145" s="137"/>
    </row>
    <row r="146" spans="1:19" ht="13.5" customHeight="1" x14ac:dyDescent="0.25">
      <c r="J146" s="3"/>
    </row>
  </sheetData>
  <sheetProtection formatCells="0" formatColumns="0" formatRows="0" insertColumns="0" insertRows="0" insertHyperlinks="0" deleteColumns="0" deleteRows="0" sort="0" autoFilter="0" pivotTables="0"/>
  <mergeCells count="65">
    <mergeCell ref="I22:I23"/>
    <mergeCell ref="H20:H21"/>
    <mergeCell ref="G20:G21"/>
    <mergeCell ref="E20:E21"/>
    <mergeCell ref="F20:F21"/>
    <mergeCell ref="E22:E23"/>
    <mergeCell ref="F22:F23"/>
    <mergeCell ref="G22:G23"/>
    <mergeCell ref="H22:H23"/>
    <mergeCell ref="P75:P76"/>
    <mergeCell ref="Q75:Q76"/>
    <mergeCell ref="R75:R76"/>
    <mergeCell ref="S75:S76"/>
    <mergeCell ref="K75:K76"/>
    <mergeCell ref="L75:L76"/>
    <mergeCell ref="M75:M76"/>
    <mergeCell ref="N75:N76"/>
    <mergeCell ref="O75:O76"/>
    <mergeCell ref="S5:S6"/>
    <mergeCell ref="I27:I28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D27:D28"/>
    <mergeCell ref="E27:E28"/>
    <mergeCell ref="F27:F28"/>
    <mergeCell ref="G27:G28"/>
    <mergeCell ref="H27:H28"/>
    <mergeCell ref="N5:N6"/>
    <mergeCell ref="O5:O6"/>
    <mergeCell ref="P5:P6"/>
    <mergeCell ref="Q5:Q6"/>
    <mergeCell ref="R5:R6"/>
    <mergeCell ref="B2:M2"/>
    <mergeCell ref="B27:B28"/>
    <mergeCell ref="C27:C28"/>
    <mergeCell ref="A5:A6"/>
    <mergeCell ref="B5:B6"/>
    <mergeCell ref="C5:C6"/>
    <mergeCell ref="A18:A19"/>
    <mergeCell ref="A20:A21"/>
    <mergeCell ref="A22:A23"/>
    <mergeCell ref="A27:A28"/>
    <mergeCell ref="E18:E19"/>
    <mergeCell ref="F18:F19"/>
    <mergeCell ref="G18:G19"/>
    <mergeCell ref="H18:H19"/>
    <mergeCell ref="I18:I19"/>
    <mergeCell ref="I20:I21"/>
    <mergeCell ref="I5:I6"/>
    <mergeCell ref="K5:K6"/>
    <mergeCell ref="L5:L6"/>
    <mergeCell ref="M5:M6"/>
    <mergeCell ref="B3:M3"/>
    <mergeCell ref="D5:D6"/>
    <mergeCell ref="E5:E6"/>
    <mergeCell ref="F5:F6"/>
    <mergeCell ref="G5:G6"/>
    <mergeCell ref="H5:H6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56" fitToHeight="0" orientation="landscape" r:id="rId1"/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DOMAINES ET VILLAGES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Marketing01 M01DV. DOMAINES ET VILLAGES</dc:creator>
  <cp:lastModifiedBy>Adv03 A03DV. DOMAINES ET VILLAGES</cp:lastModifiedBy>
  <cp:lastPrinted>2019-08-22T08:25:47Z</cp:lastPrinted>
  <dcterms:created xsi:type="dcterms:W3CDTF">2017-08-21T09:27:29Z</dcterms:created>
  <dcterms:modified xsi:type="dcterms:W3CDTF">2019-09-19T08:42:57Z</dcterms:modified>
</cp:coreProperties>
</file>